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rlab_Projects\Env_Prot\Renewables - LOT\Renewables Projects\Wind\Berwick Bank\4 Application\MSi uploads\03. EIA Report (U)\Volume 3 - Technical Reports (U)\Appendix 11.1 - Appendix 11.8 - Offshore and Intertidal Ornithology\"/>
    </mc:Choice>
  </mc:AlternateContent>
  <xr:revisionPtr revIDLastSave="0" documentId="13_ncr:1_{2956163C-6881-4691-A328-DABB48335D19}" xr6:coauthVersionLast="47" xr6:coauthVersionMax="47" xr10:uidLastSave="{00000000-0000-0000-0000-000000000000}"/>
  <bookViews>
    <workbookView xWindow="-120" yWindow="-120" windowWidth="29040" windowHeight="15840" xr2:uid="{270C889C-4005-44C2-BFA8-706D73770DB4}"/>
  </bookViews>
  <sheets>
    <sheet name="Cover" sheetId="19" r:id="rId1"/>
    <sheet name="KI" sheetId="15" r:id="rId2"/>
    <sheet name="GU" sheetId="16" r:id="rId3"/>
    <sheet name="RZ" sheetId="17" r:id="rId4"/>
    <sheet name="HG" sheetId="4" r:id="rId5"/>
    <sheet name="LBBG" sheetId="5" r:id="rId6"/>
    <sheet name="PU" sheetId="18" r:id="rId7"/>
    <sheet name="GX" sheetId="1" r:id="rId8"/>
  </sheets>
  <definedNames>
    <definedName name="_Toc83797562" localSheetId="0">Cover!$A$9</definedName>
    <definedName name="_Toc93910117" localSheetId="5">LBBG!#REF!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" i="1" l="1"/>
  <c r="X6" i="1" s="1"/>
  <c r="W7" i="1"/>
  <c r="X7" i="1" s="1"/>
  <c r="W8" i="1"/>
  <c r="X8" i="1" s="1"/>
  <c r="W9" i="1"/>
  <c r="X9" i="1" s="1"/>
  <c r="W10" i="1"/>
  <c r="X10" i="1" s="1"/>
  <c r="W11" i="1"/>
  <c r="X11" i="1" s="1"/>
  <c r="W12" i="1"/>
  <c r="X12" i="1" s="1"/>
  <c r="W13" i="1"/>
  <c r="X13" i="1" s="1"/>
  <c r="W14" i="1"/>
  <c r="X14" i="1" s="1"/>
  <c r="W5" i="1"/>
  <c r="X5" i="1" s="1"/>
  <c r="Q6" i="1"/>
  <c r="Q7" i="1"/>
  <c r="Q8" i="1"/>
  <c r="Q9" i="1"/>
  <c r="Q10" i="1"/>
  <c r="Q11" i="1"/>
  <c r="Q12" i="1"/>
  <c r="Q13" i="1"/>
  <c r="Q14" i="1"/>
  <c r="Q5" i="1"/>
  <c r="O6" i="1"/>
  <c r="O7" i="1"/>
  <c r="O8" i="1"/>
  <c r="O9" i="1"/>
  <c r="O10" i="1"/>
  <c r="O11" i="1"/>
  <c r="O12" i="1"/>
  <c r="O13" i="1"/>
  <c r="O14" i="1"/>
  <c r="O5" i="1"/>
  <c r="P5" i="1" s="1"/>
  <c r="G6" i="1"/>
  <c r="G5" i="1"/>
  <c r="I5" i="1"/>
  <c r="R5" i="1" l="1"/>
  <c r="Q5" i="18"/>
  <c r="I5" i="18"/>
  <c r="G6" i="18"/>
  <c r="G5" i="18"/>
  <c r="I5" i="5"/>
  <c r="G9" i="5"/>
  <c r="G5" i="5"/>
  <c r="Q5" i="4"/>
  <c r="O9" i="4"/>
  <c r="O5" i="4"/>
  <c r="I5" i="4"/>
  <c r="G5" i="4"/>
  <c r="O10" i="16"/>
  <c r="G5" i="16"/>
  <c r="W12" i="17" l="1"/>
  <c r="W11" i="17"/>
  <c r="W10" i="17"/>
  <c r="W9" i="17"/>
  <c r="W7" i="17"/>
  <c r="H5" i="1" l="1"/>
  <c r="J5" i="1" s="1"/>
  <c r="Y5" i="18"/>
  <c r="W5" i="18"/>
  <c r="Q6" i="17"/>
  <c r="Q12" i="17"/>
  <c r="Y12" i="15"/>
  <c r="W12" i="15"/>
  <c r="X12" i="15" s="1"/>
  <c r="Z12" i="15" s="1"/>
  <c r="O12" i="15"/>
  <c r="P12" i="15" s="1"/>
  <c r="H12" i="15" l="1"/>
  <c r="J12" i="15" s="1"/>
  <c r="Y6" i="1"/>
  <c r="Y7" i="1"/>
  <c r="Y8" i="1"/>
  <c r="Y9" i="1"/>
  <c r="Y10" i="1"/>
  <c r="Y11" i="1"/>
  <c r="Y12" i="1"/>
  <c r="Y13" i="1"/>
  <c r="Y14" i="1"/>
  <c r="Y5" i="1"/>
  <c r="P6" i="1"/>
  <c r="R6" i="1" s="1"/>
  <c r="P7" i="1"/>
  <c r="R7" i="1" s="1"/>
  <c r="P8" i="1"/>
  <c r="R8" i="1" s="1"/>
  <c r="P9" i="1"/>
  <c r="R9" i="1" s="1"/>
  <c r="P10" i="1"/>
  <c r="R10" i="1" s="1"/>
  <c r="P11" i="1"/>
  <c r="R11" i="1" s="1"/>
  <c r="P12" i="1"/>
  <c r="R12" i="1" s="1"/>
  <c r="P13" i="1"/>
  <c r="R13" i="1" s="1"/>
  <c r="P14" i="1"/>
  <c r="R14" i="1" s="1"/>
  <c r="I6" i="1"/>
  <c r="I7" i="1"/>
  <c r="I8" i="1"/>
  <c r="I9" i="1"/>
  <c r="I10" i="1"/>
  <c r="I11" i="1"/>
  <c r="I12" i="1"/>
  <c r="I13" i="1"/>
  <c r="I14" i="1"/>
  <c r="H6" i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W6" i="18"/>
  <c r="X6" i="18" s="1"/>
  <c r="Y6" i="18"/>
  <c r="W7" i="18"/>
  <c r="X7" i="18" s="1"/>
  <c r="Y7" i="18"/>
  <c r="W9" i="18"/>
  <c r="X9" i="18" s="1"/>
  <c r="Y9" i="18"/>
  <c r="W10" i="18"/>
  <c r="X10" i="18" s="1"/>
  <c r="Y10" i="18"/>
  <c r="W11" i="18"/>
  <c r="X11" i="18" s="1"/>
  <c r="Y11" i="18"/>
  <c r="W12" i="18"/>
  <c r="X12" i="18" s="1"/>
  <c r="Y12" i="18"/>
  <c r="W13" i="18"/>
  <c r="X13" i="18" s="1"/>
  <c r="Y13" i="18"/>
  <c r="W14" i="18"/>
  <c r="X14" i="18" s="1"/>
  <c r="Y14" i="18"/>
  <c r="W15" i="18"/>
  <c r="X15" i="18" s="1"/>
  <c r="Y15" i="18"/>
  <c r="W16" i="18"/>
  <c r="X16" i="18" s="1"/>
  <c r="Y16" i="18"/>
  <c r="W17" i="18"/>
  <c r="X17" i="18" s="1"/>
  <c r="Y17" i="18"/>
  <c r="W18" i="18"/>
  <c r="X18" i="18" s="1"/>
  <c r="Y18" i="18"/>
  <c r="W19" i="18"/>
  <c r="X19" i="18" s="1"/>
  <c r="Y19" i="18"/>
  <c r="W20" i="18"/>
  <c r="X20" i="18" s="1"/>
  <c r="Y20" i="18"/>
  <c r="W21" i="18"/>
  <c r="X21" i="18" s="1"/>
  <c r="Y21" i="18"/>
  <c r="W22" i="18"/>
  <c r="X22" i="18" s="1"/>
  <c r="Y22" i="18"/>
  <c r="W23" i="18"/>
  <c r="X23" i="18" s="1"/>
  <c r="Y23" i="18"/>
  <c r="W24" i="18"/>
  <c r="X24" i="18" s="1"/>
  <c r="Y24" i="18"/>
  <c r="W25" i="18"/>
  <c r="X25" i="18" s="1"/>
  <c r="Y25" i="18"/>
  <c r="W26" i="18"/>
  <c r="X26" i="18" s="1"/>
  <c r="Y26" i="18"/>
  <c r="W27" i="18"/>
  <c r="X27" i="18" s="1"/>
  <c r="Z27" i="18" s="1"/>
  <c r="Y27" i="18"/>
  <c r="W28" i="18"/>
  <c r="X28" i="18" s="1"/>
  <c r="Y28" i="18"/>
  <c r="W29" i="18"/>
  <c r="X29" i="18" s="1"/>
  <c r="Y29" i="18"/>
  <c r="W30" i="18"/>
  <c r="X30" i="18" s="1"/>
  <c r="Y30" i="18"/>
  <c r="W31" i="18"/>
  <c r="X31" i="18" s="1"/>
  <c r="Z31" i="18" s="1"/>
  <c r="Y31" i="18"/>
  <c r="W32" i="18"/>
  <c r="X32" i="18" s="1"/>
  <c r="Y32" i="18"/>
  <c r="W33" i="18"/>
  <c r="X33" i="18" s="1"/>
  <c r="Y33" i="18"/>
  <c r="W34" i="18"/>
  <c r="X34" i="18" s="1"/>
  <c r="Y34" i="18"/>
  <c r="W35" i="18"/>
  <c r="X35" i="18" s="1"/>
  <c r="Y35" i="18"/>
  <c r="W36" i="18"/>
  <c r="X36" i="18" s="1"/>
  <c r="Y36" i="18"/>
  <c r="W37" i="18"/>
  <c r="X37" i="18" s="1"/>
  <c r="Y37" i="18"/>
  <c r="W38" i="18"/>
  <c r="X38" i="18" s="1"/>
  <c r="Y38" i="18"/>
  <c r="W39" i="18"/>
  <c r="X39" i="18" s="1"/>
  <c r="Y39" i="18"/>
  <c r="W40" i="18"/>
  <c r="X40" i="18" s="1"/>
  <c r="Y40" i="18"/>
  <c r="W41" i="18"/>
  <c r="X41" i="18" s="1"/>
  <c r="Y41" i="18"/>
  <c r="W42" i="18"/>
  <c r="X42" i="18"/>
  <c r="Y42" i="18"/>
  <c r="W43" i="18"/>
  <c r="X43" i="18" s="1"/>
  <c r="Y43" i="18"/>
  <c r="W44" i="18"/>
  <c r="X44" i="18" s="1"/>
  <c r="Y44" i="18"/>
  <c r="W45" i="18"/>
  <c r="X45" i="18" s="1"/>
  <c r="Y45" i="18"/>
  <c r="W46" i="18"/>
  <c r="X46" i="18" s="1"/>
  <c r="Y46" i="18"/>
  <c r="W47" i="18"/>
  <c r="X47" i="18" s="1"/>
  <c r="Y47" i="18"/>
  <c r="W48" i="18"/>
  <c r="X48" i="18" s="1"/>
  <c r="Y48" i="18"/>
  <c r="W49" i="18"/>
  <c r="X49" i="18" s="1"/>
  <c r="Y49" i="18"/>
  <c r="W50" i="18"/>
  <c r="X50" i="18" s="1"/>
  <c r="Y50" i="18"/>
  <c r="W51" i="18"/>
  <c r="X51" i="18" s="1"/>
  <c r="Y51" i="18"/>
  <c r="W52" i="18"/>
  <c r="X52" i="18" s="1"/>
  <c r="Y52" i="18"/>
  <c r="W53" i="18"/>
  <c r="X53" i="18" s="1"/>
  <c r="Y53" i="18"/>
  <c r="Z53" i="18" s="1"/>
  <c r="W54" i="18"/>
  <c r="X54" i="18" s="1"/>
  <c r="Y54" i="18"/>
  <c r="W55" i="18"/>
  <c r="X55" i="18" s="1"/>
  <c r="Y55" i="18"/>
  <c r="W56" i="18"/>
  <c r="X56" i="18" s="1"/>
  <c r="Y56" i="18"/>
  <c r="W57" i="18"/>
  <c r="X57" i="18"/>
  <c r="Y57" i="18"/>
  <c r="W58" i="18"/>
  <c r="X58" i="18" s="1"/>
  <c r="Y58" i="18"/>
  <c r="W59" i="18"/>
  <c r="X59" i="18" s="1"/>
  <c r="Y59" i="18"/>
  <c r="W60" i="18"/>
  <c r="X60" i="18"/>
  <c r="Y60" i="18"/>
  <c r="W61" i="18"/>
  <c r="X61" i="18" s="1"/>
  <c r="Y61" i="18"/>
  <c r="W62" i="18"/>
  <c r="X62" i="18" s="1"/>
  <c r="Y62" i="18"/>
  <c r="W63" i="18"/>
  <c r="X63" i="18" s="1"/>
  <c r="Y63" i="18"/>
  <c r="W64" i="18"/>
  <c r="X64" i="18" s="1"/>
  <c r="Y64" i="18"/>
  <c r="Z64" i="18" s="1"/>
  <c r="W65" i="18"/>
  <c r="X65" i="18" s="1"/>
  <c r="Y65" i="18"/>
  <c r="W66" i="18"/>
  <c r="X66" i="18" s="1"/>
  <c r="Y66" i="18"/>
  <c r="W67" i="18"/>
  <c r="X67" i="18" s="1"/>
  <c r="Y67" i="18"/>
  <c r="W68" i="18"/>
  <c r="X68" i="18"/>
  <c r="Z68" i="18" s="1"/>
  <c r="Y68" i="18"/>
  <c r="W69" i="18"/>
  <c r="X69" i="18" s="1"/>
  <c r="Y69" i="18"/>
  <c r="W70" i="18"/>
  <c r="X70" i="18" s="1"/>
  <c r="Y70" i="18"/>
  <c r="W71" i="18"/>
  <c r="X71" i="18"/>
  <c r="Y71" i="18"/>
  <c r="W72" i="18"/>
  <c r="X72" i="18" s="1"/>
  <c r="Y72" i="18"/>
  <c r="W73" i="18"/>
  <c r="X73" i="18" s="1"/>
  <c r="Y73" i="18"/>
  <c r="W74" i="18"/>
  <c r="X74" i="18" s="1"/>
  <c r="Y74" i="18"/>
  <c r="W75" i="18"/>
  <c r="X75" i="18" s="1"/>
  <c r="Y75" i="18"/>
  <c r="W76" i="18"/>
  <c r="X76" i="18" s="1"/>
  <c r="Y76" i="18"/>
  <c r="W77" i="18"/>
  <c r="X77" i="18" s="1"/>
  <c r="Y77" i="18"/>
  <c r="W78" i="18"/>
  <c r="X78" i="18" s="1"/>
  <c r="Y78" i="18"/>
  <c r="W79" i="18"/>
  <c r="X79" i="18" s="1"/>
  <c r="Y79" i="18"/>
  <c r="X5" i="18"/>
  <c r="O6" i="18"/>
  <c r="P6" i="18" s="1"/>
  <c r="Q6" i="18"/>
  <c r="O7" i="18"/>
  <c r="P7" i="18" s="1"/>
  <c r="Q7" i="18"/>
  <c r="O8" i="18"/>
  <c r="Q8" i="18"/>
  <c r="O9" i="18"/>
  <c r="P9" i="18" s="1"/>
  <c r="Q9" i="18"/>
  <c r="O10" i="18"/>
  <c r="P10" i="18" s="1"/>
  <c r="Q10" i="18"/>
  <c r="O11" i="18"/>
  <c r="P11" i="18" s="1"/>
  <c r="Q11" i="18"/>
  <c r="O12" i="18"/>
  <c r="P12" i="18" s="1"/>
  <c r="Q12" i="18"/>
  <c r="O13" i="18"/>
  <c r="P13" i="18" s="1"/>
  <c r="Q13" i="18"/>
  <c r="O14" i="18"/>
  <c r="P14" i="18" s="1"/>
  <c r="Q14" i="18"/>
  <c r="O15" i="18"/>
  <c r="P15" i="18" s="1"/>
  <c r="Q15" i="18"/>
  <c r="O16" i="18"/>
  <c r="P16" i="18" s="1"/>
  <c r="Q16" i="18"/>
  <c r="O17" i="18"/>
  <c r="P17" i="18" s="1"/>
  <c r="Q17" i="18"/>
  <c r="O18" i="18"/>
  <c r="P18" i="18" s="1"/>
  <c r="Q18" i="18"/>
  <c r="O19" i="18"/>
  <c r="P19" i="18" s="1"/>
  <c r="Q19" i="18"/>
  <c r="O20" i="18"/>
  <c r="P20" i="18" s="1"/>
  <c r="Q20" i="18"/>
  <c r="O21" i="18"/>
  <c r="P21" i="18" s="1"/>
  <c r="Q21" i="18"/>
  <c r="O22" i="18"/>
  <c r="P22" i="18" s="1"/>
  <c r="Q22" i="18"/>
  <c r="O23" i="18"/>
  <c r="P23" i="18" s="1"/>
  <c r="Q23" i="18"/>
  <c r="O24" i="18"/>
  <c r="P24" i="18" s="1"/>
  <c r="Q24" i="18"/>
  <c r="O25" i="18"/>
  <c r="P25" i="18" s="1"/>
  <c r="Q25" i="18"/>
  <c r="O26" i="18"/>
  <c r="P26" i="18" s="1"/>
  <c r="Q26" i="18"/>
  <c r="O27" i="18"/>
  <c r="P27" i="18" s="1"/>
  <c r="Q27" i="18"/>
  <c r="O28" i="18"/>
  <c r="P28" i="18" s="1"/>
  <c r="Q28" i="18"/>
  <c r="O29" i="18"/>
  <c r="P29" i="18" s="1"/>
  <c r="Q29" i="18"/>
  <c r="O30" i="18"/>
  <c r="P30" i="18" s="1"/>
  <c r="Q30" i="18"/>
  <c r="O31" i="18"/>
  <c r="P31" i="18" s="1"/>
  <c r="Q31" i="18"/>
  <c r="O32" i="18"/>
  <c r="P32" i="18" s="1"/>
  <c r="Q32" i="18"/>
  <c r="O33" i="18"/>
  <c r="P33" i="18" s="1"/>
  <c r="Q33" i="18"/>
  <c r="O34" i="18"/>
  <c r="P34" i="18" s="1"/>
  <c r="Q34" i="18"/>
  <c r="O35" i="18"/>
  <c r="P35" i="18" s="1"/>
  <c r="Q35" i="18"/>
  <c r="O36" i="18"/>
  <c r="P36" i="18" s="1"/>
  <c r="Q36" i="18"/>
  <c r="O37" i="18"/>
  <c r="P37" i="18" s="1"/>
  <c r="Q37" i="18"/>
  <c r="O38" i="18"/>
  <c r="P38" i="18" s="1"/>
  <c r="Q38" i="18"/>
  <c r="O39" i="18"/>
  <c r="P39" i="18" s="1"/>
  <c r="Q39" i="18"/>
  <c r="O40" i="18"/>
  <c r="P40" i="18" s="1"/>
  <c r="Q40" i="18"/>
  <c r="O41" i="18"/>
  <c r="P41" i="18" s="1"/>
  <c r="Q41" i="18"/>
  <c r="O42" i="18"/>
  <c r="P42" i="18" s="1"/>
  <c r="Q42" i="18"/>
  <c r="O43" i="18"/>
  <c r="P43" i="18" s="1"/>
  <c r="Q43" i="18"/>
  <c r="O44" i="18"/>
  <c r="P44" i="18" s="1"/>
  <c r="Q44" i="18"/>
  <c r="O45" i="18"/>
  <c r="P45" i="18" s="1"/>
  <c r="Q45" i="18"/>
  <c r="O46" i="18"/>
  <c r="P46" i="18" s="1"/>
  <c r="Q46" i="18"/>
  <c r="O47" i="18"/>
  <c r="P47" i="18" s="1"/>
  <c r="Q47" i="18"/>
  <c r="O48" i="18"/>
  <c r="P48" i="18" s="1"/>
  <c r="Q48" i="18"/>
  <c r="O49" i="18"/>
  <c r="P49" i="18" s="1"/>
  <c r="Q49" i="18"/>
  <c r="O50" i="18"/>
  <c r="P50" i="18" s="1"/>
  <c r="Q50" i="18"/>
  <c r="O51" i="18"/>
  <c r="P51" i="18" s="1"/>
  <c r="Q51" i="18"/>
  <c r="O52" i="18"/>
  <c r="P52" i="18" s="1"/>
  <c r="Q52" i="18"/>
  <c r="O53" i="18"/>
  <c r="P53" i="18" s="1"/>
  <c r="Q53" i="18"/>
  <c r="O54" i="18"/>
  <c r="P54" i="18" s="1"/>
  <c r="Q54" i="18"/>
  <c r="O55" i="18"/>
  <c r="P55" i="18" s="1"/>
  <c r="Q55" i="18"/>
  <c r="O56" i="18"/>
  <c r="P56" i="18" s="1"/>
  <c r="Q56" i="18"/>
  <c r="O57" i="18"/>
  <c r="P57" i="18" s="1"/>
  <c r="Q57" i="18"/>
  <c r="O58" i="18"/>
  <c r="P58" i="18" s="1"/>
  <c r="Q58" i="18"/>
  <c r="O59" i="18"/>
  <c r="P59" i="18" s="1"/>
  <c r="Q59" i="18"/>
  <c r="O60" i="18"/>
  <c r="P60" i="18" s="1"/>
  <c r="Q60" i="18"/>
  <c r="O61" i="18"/>
  <c r="P61" i="18" s="1"/>
  <c r="Q61" i="18"/>
  <c r="O62" i="18"/>
  <c r="P62" i="18" s="1"/>
  <c r="Q62" i="18"/>
  <c r="O63" i="18"/>
  <c r="P63" i="18" s="1"/>
  <c r="Q63" i="18"/>
  <c r="O64" i="18"/>
  <c r="P64" i="18" s="1"/>
  <c r="Q64" i="18"/>
  <c r="O65" i="18"/>
  <c r="P65" i="18" s="1"/>
  <c r="Q65" i="18"/>
  <c r="O66" i="18"/>
  <c r="P66" i="18" s="1"/>
  <c r="Q66" i="18"/>
  <c r="O67" i="18"/>
  <c r="P67" i="18" s="1"/>
  <c r="Q67" i="18"/>
  <c r="O68" i="18"/>
  <c r="P68" i="18" s="1"/>
  <c r="Q68" i="18"/>
  <c r="O69" i="18"/>
  <c r="P69" i="18" s="1"/>
  <c r="Q69" i="18"/>
  <c r="O70" i="18"/>
  <c r="P70" i="18" s="1"/>
  <c r="Q70" i="18"/>
  <c r="O71" i="18"/>
  <c r="P71" i="18" s="1"/>
  <c r="Q71" i="18"/>
  <c r="O72" i="18"/>
  <c r="P72" i="18" s="1"/>
  <c r="Q72" i="18"/>
  <c r="O73" i="18"/>
  <c r="P73" i="18" s="1"/>
  <c r="Q73" i="18"/>
  <c r="O74" i="18"/>
  <c r="P74" i="18" s="1"/>
  <c r="Q74" i="18"/>
  <c r="O75" i="18"/>
  <c r="P75" i="18" s="1"/>
  <c r="Q75" i="18"/>
  <c r="O76" i="18"/>
  <c r="P76" i="18" s="1"/>
  <c r="Q76" i="18"/>
  <c r="O77" i="18"/>
  <c r="P77" i="18" s="1"/>
  <c r="Q77" i="18"/>
  <c r="O78" i="18"/>
  <c r="P78" i="18" s="1"/>
  <c r="Q78" i="18"/>
  <c r="O79" i="18"/>
  <c r="P79" i="18" s="1"/>
  <c r="Q79" i="18"/>
  <c r="O5" i="18"/>
  <c r="P5" i="18" s="1"/>
  <c r="R5" i="18" s="1"/>
  <c r="H6" i="18"/>
  <c r="I6" i="18"/>
  <c r="G7" i="18"/>
  <c r="H7" i="18" s="1"/>
  <c r="I7" i="18"/>
  <c r="G9" i="18"/>
  <c r="H9" i="18" s="1"/>
  <c r="I9" i="18"/>
  <c r="G10" i="18"/>
  <c r="H10" i="18" s="1"/>
  <c r="I10" i="18"/>
  <c r="G11" i="18"/>
  <c r="H11" i="18" s="1"/>
  <c r="I11" i="18"/>
  <c r="G12" i="18"/>
  <c r="H12" i="18" s="1"/>
  <c r="I12" i="18"/>
  <c r="G13" i="18"/>
  <c r="H13" i="18" s="1"/>
  <c r="I13" i="18"/>
  <c r="G14" i="18"/>
  <c r="H14" i="18" s="1"/>
  <c r="I14" i="18"/>
  <c r="G15" i="18"/>
  <c r="H15" i="18" s="1"/>
  <c r="I15" i="18"/>
  <c r="G16" i="18"/>
  <c r="H16" i="18" s="1"/>
  <c r="I16" i="18"/>
  <c r="G17" i="18"/>
  <c r="H17" i="18" s="1"/>
  <c r="I17" i="18"/>
  <c r="G18" i="18"/>
  <c r="H18" i="18" s="1"/>
  <c r="I18" i="18"/>
  <c r="G19" i="18"/>
  <c r="H19" i="18" s="1"/>
  <c r="I19" i="18"/>
  <c r="G20" i="18"/>
  <c r="H20" i="18" s="1"/>
  <c r="I20" i="18"/>
  <c r="G21" i="18"/>
  <c r="H21" i="18" s="1"/>
  <c r="I21" i="18"/>
  <c r="G22" i="18"/>
  <c r="H22" i="18" s="1"/>
  <c r="I22" i="18"/>
  <c r="G23" i="18"/>
  <c r="H23" i="18" s="1"/>
  <c r="I23" i="18"/>
  <c r="G24" i="18"/>
  <c r="H24" i="18" s="1"/>
  <c r="I24" i="18"/>
  <c r="G25" i="18"/>
  <c r="H25" i="18" s="1"/>
  <c r="I25" i="18"/>
  <c r="G26" i="18"/>
  <c r="H26" i="18" s="1"/>
  <c r="I26" i="18"/>
  <c r="G27" i="18"/>
  <c r="H27" i="18" s="1"/>
  <c r="I27" i="18"/>
  <c r="G28" i="18"/>
  <c r="H28" i="18" s="1"/>
  <c r="I28" i="18"/>
  <c r="G29" i="18"/>
  <c r="H29" i="18" s="1"/>
  <c r="I29" i="18"/>
  <c r="G30" i="18"/>
  <c r="H30" i="18" s="1"/>
  <c r="I30" i="18"/>
  <c r="G31" i="18"/>
  <c r="H31" i="18" s="1"/>
  <c r="I31" i="18"/>
  <c r="G32" i="18"/>
  <c r="H32" i="18" s="1"/>
  <c r="I32" i="18"/>
  <c r="G33" i="18"/>
  <c r="H33" i="18" s="1"/>
  <c r="I33" i="18"/>
  <c r="G34" i="18"/>
  <c r="H34" i="18" s="1"/>
  <c r="I34" i="18"/>
  <c r="G35" i="18"/>
  <c r="H35" i="18" s="1"/>
  <c r="I35" i="18"/>
  <c r="G36" i="18"/>
  <c r="H36" i="18" s="1"/>
  <c r="I36" i="18"/>
  <c r="G37" i="18"/>
  <c r="H37" i="18" s="1"/>
  <c r="I37" i="18"/>
  <c r="G38" i="18"/>
  <c r="H38" i="18" s="1"/>
  <c r="I38" i="18"/>
  <c r="G39" i="18"/>
  <c r="H39" i="18" s="1"/>
  <c r="I39" i="18"/>
  <c r="G40" i="18"/>
  <c r="H40" i="18" s="1"/>
  <c r="I40" i="18"/>
  <c r="G41" i="18"/>
  <c r="H41" i="18" s="1"/>
  <c r="I41" i="18"/>
  <c r="G42" i="18"/>
  <c r="H42" i="18" s="1"/>
  <c r="I42" i="18"/>
  <c r="G43" i="18"/>
  <c r="H43" i="18" s="1"/>
  <c r="I43" i="18"/>
  <c r="G44" i="18"/>
  <c r="H44" i="18" s="1"/>
  <c r="I44" i="18"/>
  <c r="G45" i="18"/>
  <c r="H45" i="18" s="1"/>
  <c r="I45" i="18"/>
  <c r="G46" i="18"/>
  <c r="H46" i="18" s="1"/>
  <c r="I46" i="18"/>
  <c r="G47" i="18"/>
  <c r="H47" i="18" s="1"/>
  <c r="I47" i="18"/>
  <c r="G48" i="18"/>
  <c r="H48" i="18" s="1"/>
  <c r="I48" i="18"/>
  <c r="G49" i="18"/>
  <c r="H49" i="18" s="1"/>
  <c r="I49" i="18"/>
  <c r="G50" i="18"/>
  <c r="H50" i="18" s="1"/>
  <c r="I50" i="18"/>
  <c r="G51" i="18"/>
  <c r="H51" i="18" s="1"/>
  <c r="I51" i="18"/>
  <c r="G52" i="18"/>
  <c r="H52" i="18" s="1"/>
  <c r="I52" i="18"/>
  <c r="G53" i="18"/>
  <c r="H53" i="18" s="1"/>
  <c r="I53" i="18"/>
  <c r="G54" i="18"/>
  <c r="H54" i="18" s="1"/>
  <c r="I54" i="18"/>
  <c r="G55" i="18"/>
  <c r="H55" i="18" s="1"/>
  <c r="I55" i="18"/>
  <c r="G56" i="18"/>
  <c r="H56" i="18" s="1"/>
  <c r="I56" i="18"/>
  <c r="G57" i="18"/>
  <c r="H57" i="18" s="1"/>
  <c r="I57" i="18"/>
  <c r="G58" i="18"/>
  <c r="H58" i="18" s="1"/>
  <c r="I58" i="18"/>
  <c r="G59" i="18"/>
  <c r="H59" i="18" s="1"/>
  <c r="I59" i="18"/>
  <c r="G60" i="18"/>
  <c r="H60" i="18" s="1"/>
  <c r="I60" i="18"/>
  <c r="G61" i="18"/>
  <c r="H61" i="18" s="1"/>
  <c r="I61" i="18"/>
  <c r="G62" i="18"/>
  <c r="H62" i="18" s="1"/>
  <c r="I62" i="18"/>
  <c r="G63" i="18"/>
  <c r="H63" i="18" s="1"/>
  <c r="I63" i="18"/>
  <c r="G64" i="18"/>
  <c r="H64" i="18" s="1"/>
  <c r="I64" i="18"/>
  <c r="G65" i="18"/>
  <c r="H65" i="18" s="1"/>
  <c r="I65" i="18"/>
  <c r="G66" i="18"/>
  <c r="H66" i="18" s="1"/>
  <c r="I66" i="18"/>
  <c r="G67" i="18"/>
  <c r="H67" i="18" s="1"/>
  <c r="I67" i="18"/>
  <c r="G68" i="18"/>
  <c r="H68" i="18" s="1"/>
  <c r="I68" i="18"/>
  <c r="G69" i="18"/>
  <c r="H69" i="18" s="1"/>
  <c r="I69" i="18"/>
  <c r="G70" i="18"/>
  <c r="H70" i="18" s="1"/>
  <c r="I70" i="18"/>
  <c r="G71" i="18"/>
  <c r="H71" i="18" s="1"/>
  <c r="I71" i="18"/>
  <c r="G72" i="18"/>
  <c r="H72" i="18" s="1"/>
  <c r="I72" i="18"/>
  <c r="G73" i="18"/>
  <c r="H73" i="18" s="1"/>
  <c r="I73" i="18"/>
  <c r="G74" i="18"/>
  <c r="H74" i="18" s="1"/>
  <c r="I74" i="18"/>
  <c r="G75" i="18"/>
  <c r="H75" i="18" s="1"/>
  <c r="I75" i="18"/>
  <c r="G76" i="18"/>
  <c r="H76" i="18" s="1"/>
  <c r="I76" i="18"/>
  <c r="G77" i="18"/>
  <c r="H77" i="18" s="1"/>
  <c r="I77" i="18"/>
  <c r="G78" i="18"/>
  <c r="H78" i="18" s="1"/>
  <c r="I78" i="18"/>
  <c r="G79" i="18"/>
  <c r="H79" i="18" s="1"/>
  <c r="I79" i="18"/>
  <c r="H5" i="18"/>
  <c r="Q5" i="5"/>
  <c r="O5" i="5"/>
  <c r="P5" i="5" s="1"/>
  <c r="Q49" i="5"/>
  <c r="O49" i="5"/>
  <c r="P49" i="5" s="1"/>
  <c r="Q48" i="5"/>
  <c r="O48" i="5"/>
  <c r="P48" i="5" s="1"/>
  <c r="Q47" i="5"/>
  <c r="O47" i="5"/>
  <c r="P47" i="5" s="1"/>
  <c r="Q46" i="5"/>
  <c r="O46" i="5"/>
  <c r="P46" i="5" s="1"/>
  <c r="Q45" i="5"/>
  <c r="O45" i="5"/>
  <c r="P45" i="5" s="1"/>
  <c r="Q44" i="5"/>
  <c r="O44" i="5"/>
  <c r="P44" i="5" s="1"/>
  <c r="Q43" i="5"/>
  <c r="O43" i="5"/>
  <c r="P43" i="5" s="1"/>
  <c r="Q42" i="5"/>
  <c r="O42" i="5"/>
  <c r="P42" i="5" s="1"/>
  <c r="Q41" i="5"/>
  <c r="O41" i="5"/>
  <c r="P41" i="5" s="1"/>
  <c r="Q40" i="5"/>
  <c r="O40" i="5"/>
  <c r="P40" i="5" s="1"/>
  <c r="Q39" i="5"/>
  <c r="O39" i="5"/>
  <c r="P39" i="5" s="1"/>
  <c r="Q38" i="5"/>
  <c r="O38" i="5"/>
  <c r="P38" i="5" s="1"/>
  <c r="Q37" i="5"/>
  <c r="O37" i="5"/>
  <c r="P37" i="5" s="1"/>
  <c r="Q36" i="5"/>
  <c r="O36" i="5"/>
  <c r="P36" i="5" s="1"/>
  <c r="Q35" i="5"/>
  <c r="O35" i="5"/>
  <c r="P35" i="5" s="1"/>
  <c r="Q34" i="5"/>
  <c r="O34" i="5"/>
  <c r="P34" i="5" s="1"/>
  <c r="Q33" i="5"/>
  <c r="O33" i="5"/>
  <c r="P33" i="5" s="1"/>
  <c r="Q32" i="5"/>
  <c r="O32" i="5"/>
  <c r="P32" i="5" s="1"/>
  <c r="Q31" i="5"/>
  <c r="O31" i="5"/>
  <c r="P31" i="5" s="1"/>
  <c r="Q30" i="5"/>
  <c r="O30" i="5"/>
  <c r="P30" i="5" s="1"/>
  <c r="Q29" i="5"/>
  <c r="P29" i="5"/>
  <c r="O29" i="5"/>
  <c r="Q28" i="5"/>
  <c r="O28" i="5"/>
  <c r="P28" i="5" s="1"/>
  <c r="Q27" i="5"/>
  <c r="O27" i="5"/>
  <c r="P27" i="5" s="1"/>
  <c r="Q26" i="5"/>
  <c r="O26" i="5"/>
  <c r="P26" i="5" s="1"/>
  <c r="Q25" i="5"/>
  <c r="O25" i="5"/>
  <c r="P25" i="5" s="1"/>
  <c r="Q24" i="5"/>
  <c r="O24" i="5"/>
  <c r="P24" i="5" s="1"/>
  <c r="Q23" i="5"/>
  <c r="O23" i="5"/>
  <c r="P23" i="5" s="1"/>
  <c r="Q22" i="5"/>
  <c r="O22" i="5"/>
  <c r="P22" i="5" s="1"/>
  <c r="Q21" i="5"/>
  <c r="O21" i="5"/>
  <c r="P21" i="5" s="1"/>
  <c r="Q20" i="5"/>
  <c r="O20" i="5"/>
  <c r="P20" i="5" s="1"/>
  <c r="Q19" i="5"/>
  <c r="O19" i="5"/>
  <c r="P19" i="5" s="1"/>
  <c r="Q18" i="5"/>
  <c r="O18" i="5"/>
  <c r="P18" i="5" s="1"/>
  <c r="Q17" i="5"/>
  <c r="O17" i="5"/>
  <c r="P17" i="5" s="1"/>
  <c r="Q16" i="5"/>
  <c r="O16" i="5"/>
  <c r="P16" i="5" s="1"/>
  <c r="Q15" i="5"/>
  <c r="O15" i="5"/>
  <c r="P15" i="5" s="1"/>
  <c r="Q14" i="5"/>
  <c r="O14" i="5"/>
  <c r="P14" i="5" s="1"/>
  <c r="Q13" i="5"/>
  <c r="O13" i="5"/>
  <c r="P13" i="5" s="1"/>
  <c r="Q12" i="5"/>
  <c r="O12" i="5"/>
  <c r="P12" i="5" s="1"/>
  <c r="Q11" i="5"/>
  <c r="O11" i="5"/>
  <c r="P11" i="5" s="1"/>
  <c r="Q10" i="5"/>
  <c r="O10" i="5"/>
  <c r="P10" i="5" s="1"/>
  <c r="Q9" i="5"/>
  <c r="O9" i="5"/>
  <c r="P9" i="5" s="1"/>
  <c r="Q8" i="5"/>
  <c r="O8" i="5"/>
  <c r="P8" i="5" s="1"/>
  <c r="Q7" i="5"/>
  <c r="O7" i="5"/>
  <c r="P7" i="5" s="1"/>
  <c r="Q6" i="5"/>
  <c r="O6" i="5"/>
  <c r="P6" i="5" s="1"/>
  <c r="G6" i="5"/>
  <c r="H6" i="5" s="1"/>
  <c r="I6" i="5"/>
  <c r="G7" i="5"/>
  <c r="H7" i="5" s="1"/>
  <c r="I7" i="5"/>
  <c r="G8" i="5"/>
  <c r="H8" i="5" s="1"/>
  <c r="I8" i="5"/>
  <c r="H9" i="5"/>
  <c r="I9" i="5"/>
  <c r="G10" i="5"/>
  <c r="H10" i="5" s="1"/>
  <c r="I10" i="5"/>
  <c r="G11" i="5"/>
  <c r="H11" i="5" s="1"/>
  <c r="I11" i="5"/>
  <c r="G12" i="5"/>
  <c r="H12" i="5" s="1"/>
  <c r="I12" i="5"/>
  <c r="G13" i="5"/>
  <c r="H13" i="5" s="1"/>
  <c r="I13" i="5"/>
  <c r="G14" i="5"/>
  <c r="H14" i="5" s="1"/>
  <c r="I14" i="5"/>
  <c r="G15" i="5"/>
  <c r="H15" i="5" s="1"/>
  <c r="I15" i="5"/>
  <c r="G16" i="5"/>
  <c r="H16" i="5" s="1"/>
  <c r="I16" i="5"/>
  <c r="G17" i="5"/>
  <c r="H17" i="5" s="1"/>
  <c r="I17" i="5"/>
  <c r="G18" i="5"/>
  <c r="H18" i="5" s="1"/>
  <c r="I18" i="5"/>
  <c r="G19" i="5"/>
  <c r="H19" i="5" s="1"/>
  <c r="I19" i="5"/>
  <c r="G20" i="5"/>
  <c r="H20" i="5" s="1"/>
  <c r="I20" i="5"/>
  <c r="G21" i="5"/>
  <c r="H21" i="5" s="1"/>
  <c r="I21" i="5"/>
  <c r="G22" i="5"/>
  <c r="H22" i="5" s="1"/>
  <c r="I22" i="5"/>
  <c r="G23" i="5"/>
  <c r="H23" i="5" s="1"/>
  <c r="I23" i="5"/>
  <c r="G24" i="5"/>
  <c r="H24" i="5" s="1"/>
  <c r="I24" i="5"/>
  <c r="G25" i="5"/>
  <c r="H25" i="5" s="1"/>
  <c r="I25" i="5"/>
  <c r="G26" i="5"/>
  <c r="H26" i="5" s="1"/>
  <c r="I26" i="5"/>
  <c r="G27" i="5"/>
  <c r="H27" i="5" s="1"/>
  <c r="I27" i="5"/>
  <c r="G28" i="5"/>
  <c r="H28" i="5" s="1"/>
  <c r="I28" i="5"/>
  <c r="G29" i="5"/>
  <c r="H29" i="5" s="1"/>
  <c r="I29" i="5"/>
  <c r="G30" i="5"/>
  <c r="H30" i="5" s="1"/>
  <c r="I30" i="5"/>
  <c r="G31" i="5"/>
  <c r="H31" i="5" s="1"/>
  <c r="I31" i="5"/>
  <c r="G32" i="5"/>
  <c r="H32" i="5" s="1"/>
  <c r="I32" i="5"/>
  <c r="G33" i="5"/>
  <c r="H33" i="5" s="1"/>
  <c r="I33" i="5"/>
  <c r="G34" i="5"/>
  <c r="H34" i="5" s="1"/>
  <c r="I34" i="5"/>
  <c r="G35" i="5"/>
  <c r="H35" i="5" s="1"/>
  <c r="I35" i="5"/>
  <c r="G36" i="5"/>
  <c r="H36" i="5" s="1"/>
  <c r="I36" i="5"/>
  <c r="G37" i="5"/>
  <c r="H37" i="5" s="1"/>
  <c r="I37" i="5"/>
  <c r="G38" i="5"/>
  <c r="H38" i="5" s="1"/>
  <c r="I38" i="5"/>
  <c r="G39" i="5"/>
  <c r="H39" i="5" s="1"/>
  <c r="I39" i="5"/>
  <c r="G40" i="5"/>
  <c r="H40" i="5" s="1"/>
  <c r="I40" i="5"/>
  <c r="G41" i="5"/>
  <c r="H41" i="5" s="1"/>
  <c r="I41" i="5"/>
  <c r="G42" i="5"/>
  <c r="H42" i="5" s="1"/>
  <c r="I42" i="5"/>
  <c r="G43" i="5"/>
  <c r="H43" i="5" s="1"/>
  <c r="I43" i="5"/>
  <c r="G44" i="5"/>
  <c r="H44" i="5" s="1"/>
  <c r="I44" i="5"/>
  <c r="G45" i="5"/>
  <c r="H45" i="5" s="1"/>
  <c r="I45" i="5"/>
  <c r="G46" i="5"/>
  <c r="H46" i="5" s="1"/>
  <c r="I46" i="5"/>
  <c r="G47" i="5"/>
  <c r="H47" i="5" s="1"/>
  <c r="I47" i="5"/>
  <c r="G48" i="5"/>
  <c r="H48" i="5" s="1"/>
  <c r="I48" i="5"/>
  <c r="G49" i="5"/>
  <c r="H49" i="5" s="1"/>
  <c r="I49" i="5"/>
  <c r="H5" i="5"/>
  <c r="J5" i="5" s="1"/>
  <c r="O6" i="4"/>
  <c r="P6" i="4" s="1"/>
  <c r="Q6" i="4"/>
  <c r="O7" i="4"/>
  <c r="P7" i="4" s="1"/>
  <c r="Q7" i="4"/>
  <c r="O8" i="4"/>
  <c r="P8" i="4" s="1"/>
  <c r="Q8" i="4"/>
  <c r="P9" i="4"/>
  <c r="Q9" i="4"/>
  <c r="O10" i="4"/>
  <c r="P10" i="4" s="1"/>
  <c r="Q10" i="4"/>
  <c r="O11" i="4"/>
  <c r="P11" i="4" s="1"/>
  <c r="Q11" i="4"/>
  <c r="O12" i="4"/>
  <c r="P12" i="4" s="1"/>
  <c r="Q12" i="4"/>
  <c r="O13" i="4"/>
  <c r="P13" i="4" s="1"/>
  <c r="Q13" i="4"/>
  <c r="O14" i="4"/>
  <c r="P14" i="4" s="1"/>
  <c r="Q14" i="4"/>
  <c r="O15" i="4"/>
  <c r="P15" i="4" s="1"/>
  <c r="Q15" i="4"/>
  <c r="O16" i="4"/>
  <c r="P16" i="4" s="1"/>
  <c r="Q16" i="4"/>
  <c r="O17" i="4"/>
  <c r="P17" i="4" s="1"/>
  <c r="Q17" i="4"/>
  <c r="O18" i="4"/>
  <c r="P18" i="4" s="1"/>
  <c r="Q18" i="4"/>
  <c r="O19" i="4"/>
  <c r="P19" i="4" s="1"/>
  <c r="Q19" i="4"/>
  <c r="O20" i="4"/>
  <c r="P20" i="4" s="1"/>
  <c r="Q20" i="4"/>
  <c r="O21" i="4"/>
  <c r="P21" i="4" s="1"/>
  <c r="Q21" i="4"/>
  <c r="O22" i="4"/>
  <c r="P22" i="4" s="1"/>
  <c r="Q22" i="4"/>
  <c r="O23" i="4"/>
  <c r="P23" i="4" s="1"/>
  <c r="Q23" i="4"/>
  <c r="O24" i="4"/>
  <c r="P24" i="4" s="1"/>
  <c r="Q24" i="4"/>
  <c r="O25" i="4"/>
  <c r="P25" i="4"/>
  <c r="Q25" i="4"/>
  <c r="O26" i="4"/>
  <c r="P26" i="4" s="1"/>
  <c r="Q26" i="4"/>
  <c r="O27" i="4"/>
  <c r="P27" i="4" s="1"/>
  <c r="Q27" i="4"/>
  <c r="O28" i="4"/>
  <c r="P28" i="4" s="1"/>
  <c r="Q28" i="4"/>
  <c r="O29" i="4"/>
  <c r="P29" i="4" s="1"/>
  <c r="Q29" i="4"/>
  <c r="O30" i="4"/>
  <c r="P30" i="4" s="1"/>
  <c r="Q30" i="4"/>
  <c r="O31" i="4"/>
  <c r="P31" i="4" s="1"/>
  <c r="R31" i="4" s="1"/>
  <c r="Q31" i="4"/>
  <c r="O32" i="4"/>
  <c r="P32" i="4" s="1"/>
  <c r="Q32" i="4"/>
  <c r="O33" i="4"/>
  <c r="P33" i="4" s="1"/>
  <c r="Q33" i="4"/>
  <c r="O34" i="4"/>
  <c r="P34" i="4" s="1"/>
  <c r="R34" i="4" s="1"/>
  <c r="Q34" i="4"/>
  <c r="O35" i="4"/>
  <c r="P35" i="4" s="1"/>
  <c r="Q35" i="4"/>
  <c r="O36" i="4"/>
  <c r="P36" i="4" s="1"/>
  <c r="Q36" i="4"/>
  <c r="O37" i="4"/>
  <c r="P37" i="4" s="1"/>
  <c r="Q37" i="4"/>
  <c r="O38" i="4"/>
  <c r="P38" i="4" s="1"/>
  <c r="R38" i="4" s="1"/>
  <c r="Q38" i="4"/>
  <c r="O39" i="4"/>
  <c r="P39" i="4" s="1"/>
  <c r="Q39" i="4"/>
  <c r="O40" i="4"/>
  <c r="P40" i="4" s="1"/>
  <c r="Q40" i="4"/>
  <c r="O41" i="4"/>
  <c r="P41" i="4" s="1"/>
  <c r="Q41" i="4"/>
  <c r="O42" i="4"/>
  <c r="P42" i="4" s="1"/>
  <c r="Q42" i="4"/>
  <c r="O43" i="4"/>
  <c r="P43" i="4" s="1"/>
  <c r="Q43" i="4"/>
  <c r="O44" i="4"/>
  <c r="P44" i="4" s="1"/>
  <c r="Q44" i="4"/>
  <c r="O45" i="4"/>
  <c r="P45" i="4" s="1"/>
  <c r="Q45" i="4"/>
  <c r="O46" i="4"/>
  <c r="P46" i="4" s="1"/>
  <c r="Q46" i="4"/>
  <c r="O47" i="4"/>
  <c r="P47" i="4" s="1"/>
  <c r="Q47" i="4"/>
  <c r="O48" i="4"/>
  <c r="P48" i="4"/>
  <c r="Q48" i="4"/>
  <c r="O49" i="4"/>
  <c r="P49" i="4" s="1"/>
  <c r="Q49" i="4"/>
  <c r="O50" i="4"/>
  <c r="P50" i="4" s="1"/>
  <c r="R50" i="4" s="1"/>
  <c r="Q50" i="4"/>
  <c r="O51" i="4"/>
  <c r="P51" i="4" s="1"/>
  <c r="Q51" i="4"/>
  <c r="O52" i="4"/>
  <c r="P52" i="4" s="1"/>
  <c r="Q52" i="4"/>
  <c r="O53" i="4"/>
  <c r="P53" i="4" s="1"/>
  <c r="Q53" i="4"/>
  <c r="O54" i="4"/>
  <c r="P54" i="4" s="1"/>
  <c r="R54" i="4" s="1"/>
  <c r="Q54" i="4"/>
  <c r="O55" i="4"/>
  <c r="P55" i="4"/>
  <c r="Q55" i="4"/>
  <c r="O56" i="4"/>
  <c r="P56" i="4" s="1"/>
  <c r="Q56" i="4"/>
  <c r="O57" i="4"/>
  <c r="P57" i="4" s="1"/>
  <c r="Q57" i="4"/>
  <c r="O58" i="4"/>
  <c r="P58" i="4" s="1"/>
  <c r="Q58" i="4"/>
  <c r="O59" i="4"/>
  <c r="P59" i="4" s="1"/>
  <c r="Q59" i="4"/>
  <c r="O60" i="4"/>
  <c r="P60" i="4" s="1"/>
  <c r="Q60" i="4"/>
  <c r="O61" i="4"/>
  <c r="P61" i="4"/>
  <c r="Q61" i="4"/>
  <c r="O62" i="4"/>
  <c r="P62" i="4" s="1"/>
  <c r="Q62" i="4"/>
  <c r="O63" i="4"/>
  <c r="P63" i="4" s="1"/>
  <c r="Q63" i="4"/>
  <c r="O64" i="4"/>
  <c r="P64" i="4" s="1"/>
  <c r="Q64" i="4"/>
  <c r="O65" i="4"/>
  <c r="P65" i="4" s="1"/>
  <c r="Q65" i="4"/>
  <c r="O66" i="4"/>
  <c r="P66" i="4" s="1"/>
  <c r="Q66" i="4"/>
  <c r="O67" i="4"/>
  <c r="P67" i="4" s="1"/>
  <c r="Q67" i="4"/>
  <c r="O68" i="4"/>
  <c r="P68" i="4" s="1"/>
  <c r="Q68" i="4"/>
  <c r="O69" i="4"/>
  <c r="P69" i="4" s="1"/>
  <c r="Q69" i="4"/>
  <c r="O70" i="4"/>
  <c r="P70" i="4" s="1"/>
  <c r="Q70" i="4"/>
  <c r="O71" i="4"/>
  <c r="P71" i="4" s="1"/>
  <c r="Q71" i="4"/>
  <c r="O72" i="4"/>
  <c r="P72" i="4" s="1"/>
  <c r="Q72" i="4"/>
  <c r="O73" i="4"/>
  <c r="P73" i="4" s="1"/>
  <c r="Q73" i="4"/>
  <c r="O74" i="4"/>
  <c r="P74" i="4" s="1"/>
  <c r="Q74" i="4"/>
  <c r="O75" i="4"/>
  <c r="P75" i="4" s="1"/>
  <c r="Q75" i="4"/>
  <c r="O76" i="4"/>
  <c r="P76" i="4" s="1"/>
  <c r="Q76" i="4"/>
  <c r="O77" i="4"/>
  <c r="P77" i="4" s="1"/>
  <c r="Q77" i="4"/>
  <c r="O78" i="4"/>
  <c r="P78" i="4" s="1"/>
  <c r="Q78" i="4"/>
  <c r="O79" i="4"/>
  <c r="P79" i="4" s="1"/>
  <c r="Q79" i="4"/>
  <c r="O80" i="4"/>
  <c r="P80" i="4"/>
  <c r="Q80" i="4"/>
  <c r="O81" i="4"/>
  <c r="P81" i="4" s="1"/>
  <c r="Q81" i="4"/>
  <c r="O82" i="4"/>
  <c r="P82" i="4" s="1"/>
  <c r="Q82" i="4"/>
  <c r="O83" i="4"/>
  <c r="P83" i="4" s="1"/>
  <c r="Q83" i="4"/>
  <c r="O84" i="4"/>
  <c r="P84" i="4" s="1"/>
  <c r="Q84" i="4"/>
  <c r="O85" i="4"/>
  <c r="P85" i="4"/>
  <c r="Q85" i="4"/>
  <c r="O86" i="4"/>
  <c r="P86" i="4" s="1"/>
  <c r="Q86" i="4"/>
  <c r="O87" i="4"/>
  <c r="P87" i="4"/>
  <c r="Q87" i="4"/>
  <c r="O88" i="4"/>
  <c r="P88" i="4"/>
  <c r="Q88" i="4"/>
  <c r="O89" i="4"/>
  <c r="P89" i="4" s="1"/>
  <c r="Q89" i="4"/>
  <c r="O90" i="4"/>
  <c r="P90" i="4" s="1"/>
  <c r="Q90" i="4"/>
  <c r="O91" i="4"/>
  <c r="P91" i="4" s="1"/>
  <c r="Q91" i="4"/>
  <c r="O92" i="4"/>
  <c r="P92" i="4" s="1"/>
  <c r="Q92" i="4"/>
  <c r="O93" i="4"/>
  <c r="P93" i="4" s="1"/>
  <c r="Q93" i="4"/>
  <c r="O94" i="4"/>
  <c r="P94" i="4" s="1"/>
  <c r="Q94" i="4"/>
  <c r="P5" i="4"/>
  <c r="R5" i="4" s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H5" i="4"/>
  <c r="J5" i="4" s="1"/>
  <c r="W6" i="17"/>
  <c r="X6" i="17" s="1"/>
  <c r="Z6" i="17" s="1"/>
  <c r="W5" i="17"/>
  <c r="X5" i="17" s="1"/>
  <c r="Y6" i="17"/>
  <c r="Y7" i="17"/>
  <c r="Y8" i="17"/>
  <c r="Y9" i="17"/>
  <c r="Y10" i="17"/>
  <c r="Y11" i="17"/>
  <c r="Y12" i="17"/>
  <c r="Y5" i="17"/>
  <c r="X7" i="17"/>
  <c r="X9" i="17"/>
  <c r="X10" i="17"/>
  <c r="X12" i="17"/>
  <c r="X11" i="17"/>
  <c r="N8" i="17"/>
  <c r="P8" i="17" s="1"/>
  <c r="M8" i="17"/>
  <c r="O8" i="17" s="1"/>
  <c r="Q8" i="17" s="1"/>
  <c r="Z49" i="18" l="1"/>
  <c r="R78" i="4"/>
  <c r="R18" i="4"/>
  <c r="R66" i="4"/>
  <c r="R88" i="4"/>
  <c r="R33" i="4"/>
  <c r="R56" i="4"/>
  <c r="Z57" i="18"/>
  <c r="Z15" i="18"/>
  <c r="Z7" i="17"/>
  <c r="R58" i="4"/>
  <c r="R26" i="4"/>
  <c r="R64" i="4"/>
  <c r="R82" i="4"/>
  <c r="R39" i="4"/>
  <c r="R10" i="4"/>
  <c r="R41" i="4"/>
  <c r="R94" i="4"/>
  <c r="R70" i="4"/>
  <c r="R80" i="4"/>
  <c r="R8" i="4"/>
  <c r="R73" i="4"/>
  <c r="R15" i="4"/>
  <c r="R89" i="4"/>
  <c r="R79" i="4"/>
  <c r="R40" i="4"/>
  <c r="R24" i="4"/>
  <c r="R49" i="4"/>
  <c r="R46" i="4"/>
  <c r="R6" i="4"/>
  <c r="R57" i="4"/>
  <c r="R30" i="4"/>
  <c r="R55" i="4"/>
  <c r="R90" i="4"/>
  <c r="R87" i="4"/>
  <c r="R74" i="4"/>
  <c r="R23" i="4"/>
  <c r="R42" i="4"/>
  <c r="R25" i="4"/>
  <c r="R17" i="4"/>
  <c r="R22" i="4"/>
  <c r="R48" i="4"/>
  <c r="R14" i="4"/>
  <c r="R65" i="4"/>
  <c r="R7" i="5"/>
  <c r="Z47" i="18"/>
  <c r="Z43" i="18"/>
  <c r="Z28" i="18"/>
  <c r="Z76" i="18"/>
  <c r="Z79" i="18"/>
  <c r="Z7" i="18"/>
  <c r="Z11" i="18"/>
  <c r="Z51" i="18"/>
  <c r="Z44" i="18"/>
  <c r="Z39" i="18"/>
  <c r="Z35" i="18"/>
  <c r="R58" i="18"/>
  <c r="Z56" i="18"/>
  <c r="Z40" i="18"/>
  <c r="Z16" i="18"/>
  <c r="J5" i="18"/>
  <c r="R33" i="18"/>
  <c r="Z5" i="18"/>
  <c r="Z23" i="18"/>
  <c r="Z19" i="18"/>
  <c r="Z12" i="18"/>
  <c r="J9" i="1"/>
  <c r="Z14" i="1"/>
  <c r="Z9" i="17"/>
  <c r="Z5" i="1"/>
  <c r="Z11" i="1"/>
  <c r="Z7" i="1"/>
  <c r="Z8" i="1"/>
  <c r="Z12" i="1"/>
  <c r="Z10" i="1"/>
  <c r="Z13" i="1"/>
  <c r="Z6" i="1"/>
  <c r="Z9" i="1"/>
  <c r="J7" i="1"/>
  <c r="J14" i="1"/>
  <c r="J11" i="1"/>
  <c r="J12" i="1"/>
  <c r="J8" i="1"/>
  <c r="J10" i="1"/>
  <c r="J13" i="1"/>
  <c r="J6" i="1"/>
  <c r="Z72" i="18"/>
  <c r="Z36" i="18"/>
  <c r="Z50" i="18"/>
  <c r="Z52" i="18"/>
  <c r="Z20" i="18"/>
  <c r="Z73" i="18"/>
  <c r="Z54" i="18"/>
  <c r="Z24" i="18"/>
  <c r="Z22" i="18"/>
  <c r="Z34" i="18"/>
  <c r="Z60" i="18"/>
  <c r="Z48" i="18"/>
  <c r="Z46" i="18"/>
  <c r="Z14" i="18"/>
  <c r="Z67" i="18"/>
  <c r="Z10" i="18"/>
  <c r="Z63" i="18"/>
  <c r="Z26" i="18"/>
  <c r="Z71" i="18"/>
  <c r="Z18" i="18"/>
  <c r="Z38" i="18"/>
  <c r="Z59" i="18"/>
  <c r="Z32" i="18"/>
  <c r="Z30" i="18"/>
  <c r="Z6" i="18"/>
  <c r="Z55" i="18"/>
  <c r="Z75" i="18"/>
  <c r="Z42" i="18"/>
  <c r="Z37" i="18"/>
  <c r="Z21" i="18"/>
  <c r="Z77" i="18"/>
  <c r="Z74" i="18"/>
  <c r="Z70" i="18"/>
  <c r="Z61" i="18"/>
  <c r="Z41" i="18"/>
  <c r="Z69" i="18"/>
  <c r="Z25" i="18"/>
  <c r="Z66" i="18"/>
  <c r="Z45" i="18"/>
  <c r="Z29" i="18"/>
  <c r="Z13" i="18"/>
  <c r="Z9" i="18"/>
  <c r="Z58" i="18"/>
  <c r="Z78" i="18"/>
  <c r="Z65" i="18"/>
  <c r="Z62" i="18"/>
  <c r="Z33" i="18"/>
  <c r="Z17" i="18"/>
  <c r="R34" i="18"/>
  <c r="R73" i="18"/>
  <c r="R65" i="18"/>
  <c r="R23" i="18"/>
  <c r="R19" i="18"/>
  <c r="R26" i="18"/>
  <c r="R41" i="18"/>
  <c r="R55" i="18"/>
  <c r="R66" i="18"/>
  <c r="R51" i="18"/>
  <c r="R9" i="18"/>
  <c r="R79" i="18"/>
  <c r="R47" i="18"/>
  <c r="R75" i="18"/>
  <c r="R61" i="18"/>
  <c r="R54" i="18"/>
  <c r="R43" i="18"/>
  <c r="R29" i="18"/>
  <c r="R22" i="18"/>
  <c r="R11" i="18"/>
  <c r="R15" i="18"/>
  <c r="R71" i="18"/>
  <c r="R57" i="18"/>
  <c r="R50" i="18"/>
  <c r="R39" i="18"/>
  <c r="R25" i="18"/>
  <c r="R7" i="18"/>
  <c r="R78" i="18"/>
  <c r="R67" i="18"/>
  <c r="R53" i="18"/>
  <c r="R46" i="18"/>
  <c r="R35" i="18"/>
  <c r="R21" i="18"/>
  <c r="R14" i="18"/>
  <c r="R63" i="18"/>
  <c r="R31" i="18"/>
  <c r="R59" i="18"/>
  <c r="R27" i="18"/>
  <c r="R12" i="18"/>
  <c r="R52" i="18"/>
  <c r="R20" i="18"/>
  <c r="R69" i="18"/>
  <c r="R62" i="18"/>
  <c r="R48" i="18"/>
  <c r="R37" i="18"/>
  <c r="R30" i="18"/>
  <c r="R16" i="18"/>
  <c r="R76" i="18"/>
  <c r="R64" i="18"/>
  <c r="R32" i="18"/>
  <c r="R18" i="18"/>
  <c r="R44" i="18"/>
  <c r="R72" i="18"/>
  <c r="R68" i="18"/>
  <c r="R74" i="18"/>
  <c r="R60" i="18"/>
  <c r="R49" i="18"/>
  <c r="R42" i="18"/>
  <c r="R28" i="18"/>
  <c r="R17" i="18"/>
  <c r="R10" i="18"/>
  <c r="R40" i="18"/>
  <c r="R36" i="18"/>
  <c r="R77" i="18"/>
  <c r="R70" i="18"/>
  <c r="R56" i="18"/>
  <c r="R45" i="18"/>
  <c r="R38" i="18"/>
  <c r="R24" i="18"/>
  <c r="R13" i="18"/>
  <c r="R6" i="18"/>
  <c r="J25" i="18"/>
  <c r="J13" i="18"/>
  <c r="J77" i="18"/>
  <c r="J73" i="18"/>
  <c r="J33" i="18"/>
  <c r="J9" i="18"/>
  <c r="J65" i="18"/>
  <c r="J61" i="18"/>
  <c r="J57" i="18"/>
  <c r="J29" i="18"/>
  <c r="J17" i="18"/>
  <c r="J49" i="18"/>
  <c r="J45" i="18"/>
  <c r="J41" i="18"/>
  <c r="J53" i="18"/>
  <c r="J69" i="18"/>
  <c r="J21" i="18"/>
  <c r="J37" i="18"/>
  <c r="J79" i="18"/>
  <c r="J60" i="18"/>
  <c r="J47" i="18"/>
  <c r="J34" i="18"/>
  <c r="J31" i="18"/>
  <c r="J12" i="18"/>
  <c r="J70" i="18"/>
  <c r="J67" i="18"/>
  <c r="J64" i="18"/>
  <c r="J54" i="18"/>
  <c r="J51" i="18"/>
  <c r="J48" i="18"/>
  <c r="J38" i="18"/>
  <c r="J35" i="18"/>
  <c r="J32" i="18"/>
  <c r="J22" i="18"/>
  <c r="J19" i="18"/>
  <c r="J16" i="18"/>
  <c r="J6" i="18"/>
  <c r="J63" i="18"/>
  <c r="J18" i="18"/>
  <c r="J75" i="18"/>
  <c r="J62" i="18"/>
  <c r="J56" i="18"/>
  <c r="J40" i="18"/>
  <c r="J30" i="18"/>
  <c r="J11" i="18"/>
  <c r="J76" i="18"/>
  <c r="J50" i="18"/>
  <c r="J44" i="18"/>
  <c r="J28" i="18"/>
  <c r="J15" i="18"/>
  <c r="J78" i="18"/>
  <c r="J72" i="18"/>
  <c r="J59" i="18"/>
  <c r="J46" i="18"/>
  <c r="J43" i="18"/>
  <c r="J27" i="18"/>
  <c r="J24" i="18"/>
  <c r="J14" i="18"/>
  <c r="J74" i="18"/>
  <c r="J71" i="18"/>
  <c r="J68" i="18"/>
  <c r="J58" i="18"/>
  <c r="J55" i="18"/>
  <c r="J52" i="18"/>
  <c r="J42" i="18"/>
  <c r="J39" i="18"/>
  <c r="J36" i="18"/>
  <c r="J26" i="18"/>
  <c r="J23" i="18"/>
  <c r="J20" i="18"/>
  <c r="J10" i="18"/>
  <c r="J7" i="18"/>
  <c r="J66" i="18"/>
  <c r="R43" i="5"/>
  <c r="R36" i="5"/>
  <c r="R6" i="5"/>
  <c r="R44" i="5"/>
  <c r="R35" i="5"/>
  <c r="R12" i="5"/>
  <c r="R20" i="5"/>
  <c r="R28" i="5"/>
  <c r="R5" i="5"/>
  <c r="R9" i="5"/>
  <c r="R8" i="5"/>
  <c r="R39" i="5"/>
  <c r="R49" i="5"/>
  <c r="R18" i="5"/>
  <c r="R24" i="5"/>
  <c r="R30" i="5"/>
  <c r="R34" i="5"/>
  <c r="R40" i="5"/>
  <c r="R46" i="5"/>
  <c r="R17" i="5"/>
  <c r="R23" i="5"/>
  <c r="R33" i="5"/>
  <c r="R14" i="5"/>
  <c r="R15" i="5"/>
  <c r="R25" i="5"/>
  <c r="R31" i="5"/>
  <c r="R41" i="5"/>
  <c r="R47" i="5"/>
  <c r="R16" i="5"/>
  <c r="R22" i="5"/>
  <c r="R26" i="5"/>
  <c r="R32" i="5"/>
  <c r="R38" i="5"/>
  <c r="R42" i="5"/>
  <c r="R48" i="5"/>
  <c r="R11" i="5"/>
  <c r="R19" i="5"/>
  <c r="R27" i="5"/>
  <c r="R10" i="5"/>
  <c r="R13" i="5"/>
  <c r="R21" i="5"/>
  <c r="R29" i="5"/>
  <c r="R37" i="5"/>
  <c r="R45" i="5"/>
  <c r="J6" i="5"/>
  <c r="J18" i="5"/>
  <c r="J14" i="5"/>
  <c r="J9" i="5"/>
  <c r="J23" i="5"/>
  <c r="J30" i="5"/>
  <c r="J38" i="5"/>
  <c r="J42" i="5"/>
  <c r="J26" i="5"/>
  <c r="J33" i="5"/>
  <c r="J15" i="5"/>
  <c r="J47" i="5"/>
  <c r="J11" i="5"/>
  <c r="J39" i="5"/>
  <c r="J35" i="5"/>
  <c r="J21" i="5"/>
  <c r="J17" i="5"/>
  <c r="J27" i="5"/>
  <c r="J46" i="5"/>
  <c r="J31" i="5"/>
  <c r="J43" i="5"/>
  <c r="J13" i="5"/>
  <c r="J10" i="5"/>
  <c r="J7" i="5"/>
  <c r="J25" i="5"/>
  <c r="J22" i="5"/>
  <c r="J34" i="5"/>
  <c r="J19" i="5"/>
  <c r="J44" i="5"/>
  <c r="J32" i="5"/>
  <c r="J29" i="5"/>
  <c r="J20" i="5"/>
  <c r="J8" i="5"/>
  <c r="J28" i="5"/>
  <c r="J41" i="5"/>
  <c r="J40" i="5"/>
  <c r="J37" i="5"/>
  <c r="J16" i="5"/>
  <c r="J49" i="5"/>
  <c r="J36" i="5"/>
  <c r="J24" i="5"/>
  <c r="J48" i="5"/>
  <c r="J12" i="5"/>
  <c r="J45" i="5"/>
  <c r="R16" i="4"/>
  <c r="R29" i="4"/>
  <c r="R81" i="4"/>
  <c r="R32" i="4"/>
  <c r="R63" i="4"/>
  <c r="R69" i="4"/>
  <c r="R13" i="4"/>
  <c r="R72" i="4"/>
  <c r="R7" i="4"/>
  <c r="R75" i="4"/>
  <c r="R71" i="4"/>
  <c r="R47" i="4"/>
  <c r="R86" i="4"/>
  <c r="R62" i="4"/>
  <c r="R93" i="4"/>
  <c r="R85" i="4"/>
  <c r="R77" i="4"/>
  <c r="R61" i="4"/>
  <c r="R53" i="4"/>
  <c r="R45" i="4"/>
  <c r="R37" i="4"/>
  <c r="R21" i="4"/>
  <c r="R92" i="4"/>
  <c r="R84" i="4"/>
  <c r="R76" i="4"/>
  <c r="R68" i="4"/>
  <c r="R60" i="4"/>
  <c r="R52" i="4"/>
  <c r="R44" i="4"/>
  <c r="R36" i="4"/>
  <c r="R28" i="4"/>
  <c r="R20" i="4"/>
  <c r="R12" i="4"/>
  <c r="R91" i="4"/>
  <c r="R83" i="4"/>
  <c r="R67" i="4"/>
  <c r="R59" i="4"/>
  <c r="R51" i="4"/>
  <c r="R43" i="4"/>
  <c r="R35" i="4"/>
  <c r="R27" i="4"/>
  <c r="R19" i="4"/>
  <c r="R11" i="4"/>
  <c r="R9" i="4"/>
  <c r="J88" i="4"/>
  <c r="J80" i="4"/>
  <c r="J72" i="4"/>
  <c r="J64" i="4"/>
  <c r="J56" i="4"/>
  <c r="J48" i="4"/>
  <c r="J40" i="4"/>
  <c r="J32" i="4"/>
  <c r="J8" i="4"/>
  <c r="J85" i="4"/>
  <c r="J45" i="4"/>
  <c r="J21" i="4"/>
  <c r="J76" i="4"/>
  <c r="J60" i="4"/>
  <c r="J36" i="4"/>
  <c r="J12" i="4"/>
  <c r="J90" i="4"/>
  <c r="J66" i="4"/>
  <c r="J50" i="4"/>
  <c r="J34" i="4"/>
  <c r="J18" i="4"/>
  <c r="J89" i="4"/>
  <c r="J81" i="4"/>
  <c r="J73" i="4"/>
  <c r="J65" i="4"/>
  <c r="J57" i="4"/>
  <c r="J49" i="4"/>
  <c r="J33" i="4"/>
  <c r="J25" i="4"/>
  <c r="J17" i="4"/>
  <c r="J9" i="4"/>
  <c r="J93" i="4"/>
  <c r="J53" i="4"/>
  <c r="J29" i="4"/>
  <c r="J92" i="4"/>
  <c r="J84" i="4"/>
  <c r="J68" i="4"/>
  <c r="J44" i="4"/>
  <c r="J28" i="4"/>
  <c r="J20" i="4"/>
  <c r="J82" i="4"/>
  <c r="J74" i="4"/>
  <c r="J87" i="4"/>
  <c r="J79" i="4"/>
  <c r="J71" i="4"/>
  <c r="J63" i="4"/>
  <c r="J55" i="4"/>
  <c r="J47" i="4"/>
  <c r="J39" i="4"/>
  <c r="J31" i="4"/>
  <c r="J23" i="4"/>
  <c r="J15" i="4"/>
  <c r="J7" i="4"/>
  <c r="J94" i="4"/>
  <c r="J86" i="4"/>
  <c r="J78" i="4"/>
  <c r="J70" i="4"/>
  <c r="J62" i="4"/>
  <c r="J54" i="4"/>
  <c r="J46" i="4"/>
  <c r="J38" i="4"/>
  <c r="J30" i="4"/>
  <c r="J22" i="4"/>
  <c r="J14" i="4"/>
  <c r="J6" i="4"/>
  <c r="J69" i="4"/>
  <c r="J13" i="4"/>
  <c r="J61" i="4"/>
  <c r="J52" i="4"/>
  <c r="J77" i="4"/>
  <c r="J37" i="4"/>
  <c r="J58" i="4"/>
  <c r="J42" i="4"/>
  <c r="J26" i="4"/>
  <c r="J10" i="4"/>
  <c r="J41" i="4"/>
  <c r="J91" i="4"/>
  <c r="J83" i="4"/>
  <c r="J75" i="4"/>
  <c r="J67" i="4"/>
  <c r="J59" i="4"/>
  <c r="J51" i="4"/>
  <c r="J43" i="4"/>
  <c r="J35" i="4"/>
  <c r="J27" i="4"/>
  <c r="J19" i="4"/>
  <c r="J11" i="4"/>
  <c r="J24" i="4"/>
  <c r="J16" i="4"/>
  <c r="Z12" i="17"/>
  <c r="Z10" i="17"/>
  <c r="Z11" i="17"/>
  <c r="Z5" i="17"/>
  <c r="P14" i="17" l="1"/>
  <c r="P13" i="17"/>
  <c r="Q7" i="17"/>
  <c r="Q9" i="17"/>
  <c r="Q10" i="17"/>
  <c r="Q11" i="17"/>
  <c r="Q5" i="17"/>
  <c r="O6" i="17"/>
  <c r="P6" i="17" s="1"/>
  <c r="O7" i="17"/>
  <c r="P7" i="17" s="1"/>
  <c r="O9" i="17"/>
  <c r="P9" i="17" s="1"/>
  <c r="O10" i="17"/>
  <c r="P10" i="17" s="1"/>
  <c r="O11" i="17"/>
  <c r="P11" i="17" s="1"/>
  <c r="O12" i="17"/>
  <c r="P12" i="17" s="1"/>
  <c r="O13" i="17"/>
  <c r="Q13" i="17" s="1"/>
  <c r="O14" i="17"/>
  <c r="Q14" i="17" s="1"/>
  <c r="O15" i="17"/>
  <c r="O16" i="17"/>
  <c r="O17" i="17"/>
  <c r="O18" i="17"/>
  <c r="O5" i="17"/>
  <c r="P5" i="17" s="1"/>
  <c r="H13" i="17"/>
  <c r="I6" i="17"/>
  <c r="I7" i="17"/>
  <c r="I9" i="17"/>
  <c r="I10" i="17"/>
  <c r="I11" i="17"/>
  <c r="I12" i="17"/>
  <c r="I5" i="17"/>
  <c r="G6" i="17"/>
  <c r="H6" i="17" s="1"/>
  <c r="G7" i="17"/>
  <c r="H7" i="17" s="1"/>
  <c r="G9" i="17"/>
  <c r="H9" i="17" s="1"/>
  <c r="G10" i="17"/>
  <c r="H10" i="17" s="1"/>
  <c r="G11" i="17"/>
  <c r="H11" i="17" s="1"/>
  <c r="G12" i="17"/>
  <c r="H12" i="17" s="1"/>
  <c r="G13" i="17"/>
  <c r="I13" i="17" s="1"/>
  <c r="G5" i="17"/>
  <c r="H5" i="17" s="1"/>
  <c r="Y6" i="16"/>
  <c r="Y7" i="16"/>
  <c r="Y8" i="16"/>
  <c r="Y10" i="16"/>
  <c r="Y11" i="16"/>
  <c r="Y12" i="16"/>
  <c r="Y13" i="16"/>
  <c r="Y14" i="16"/>
  <c r="Y15" i="16"/>
  <c r="Y16" i="16"/>
  <c r="Y17" i="16"/>
  <c r="Y18" i="16"/>
  <c r="Y19" i="16"/>
  <c r="Y20" i="16"/>
  <c r="Y5" i="16"/>
  <c r="X20" i="16"/>
  <c r="X19" i="16"/>
  <c r="X18" i="16"/>
  <c r="X17" i="16"/>
  <c r="X16" i="16"/>
  <c r="X15" i="16"/>
  <c r="X14" i="16"/>
  <c r="X13" i="16"/>
  <c r="W6" i="16"/>
  <c r="X6" i="16" s="1"/>
  <c r="W7" i="16"/>
  <c r="X7" i="16" s="1"/>
  <c r="W8" i="16"/>
  <c r="X8" i="16" s="1"/>
  <c r="W10" i="16"/>
  <c r="X10" i="16" s="1"/>
  <c r="W11" i="16"/>
  <c r="X11" i="16" s="1"/>
  <c r="W12" i="16"/>
  <c r="X12" i="16" s="1"/>
  <c r="W13" i="16"/>
  <c r="W14" i="16"/>
  <c r="W15" i="16"/>
  <c r="W16" i="16"/>
  <c r="W17" i="16"/>
  <c r="W18" i="16"/>
  <c r="W19" i="16"/>
  <c r="W20" i="16"/>
  <c r="W5" i="16"/>
  <c r="X5" i="16" s="1"/>
  <c r="O13" i="16"/>
  <c r="Q6" i="16"/>
  <c r="Q7" i="16"/>
  <c r="Q8" i="16"/>
  <c r="Q10" i="16"/>
  <c r="Q11" i="16"/>
  <c r="Q12" i="16"/>
  <c r="O6" i="16"/>
  <c r="P6" i="16" s="1"/>
  <c r="O7" i="16"/>
  <c r="P7" i="16" s="1"/>
  <c r="O8" i="16"/>
  <c r="P8" i="16" s="1"/>
  <c r="P10" i="16"/>
  <c r="O11" i="16"/>
  <c r="P11" i="16" s="1"/>
  <c r="O12" i="16"/>
  <c r="P12" i="16" s="1"/>
  <c r="O5" i="16"/>
  <c r="P5" i="16" s="1"/>
  <c r="Q5" i="16"/>
  <c r="R5" i="16" l="1"/>
  <c r="Z11" i="16"/>
  <c r="Z5" i="16"/>
  <c r="R6" i="17"/>
  <c r="R5" i="17"/>
  <c r="R7" i="17"/>
  <c r="R10" i="17"/>
  <c r="R12" i="17"/>
  <c r="R11" i="17"/>
  <c r="R9" i="17"/>
  <c r="J11" i="17"/>
  <c r="J10" i="17"/>
  <c r="J9" i="17"/>
  <c r="J7" i="17"/>
  <c r="J6" i="17"/>
  <c r="J12" i="17"/>
  <c r="J5" i="17"/>
  <c r="Z12" i="16"/>
  <c r="Z10" i="16"/>
  <c r="Z8" i="16"/>
  <c r="Z7" i="16"/>
  <c r="Z6" i="16"/>
  <c r="R10" i="16"/>
  <c r="R8" i="16"/>
  <c r="R12" i="16"/>
  <c r="R6" i="16"/>
  <c r="R11" i="16"/>
  <c r="R7" i="16"/>
  <c r="I6" i="16"/>
  <c r="I7" i="16"/>
  <c r="I8" i="16"/>
  <c r="I10" i="16"/>
  <c r="I11" i="16"/>
  <c r="I12" i="16"/>
  <c r="I5" i="16"/>
  <c r="G6" i="16"/>
  <c r="H6" i="16" s="1"/>
  <c r="G7" i="16"/>
  <c r="H7" i="16" s="1"/>
  <c r="G8" i="16"/>
  <c r="H8" i="16" s="1"/>
  <c r="G10" i="16"/>
  <c r="H10" i="16" s="1"/>
  <c r="G11" i="16"/>
  <c r="H11" i="16" s="1"/>
  <c r="G12" i="16"/>
  <c r="H12" i="16" s="1"/>
  <c r="G13" i="16"/>
  <c r="H5" i="16"/>
  <c r="J12" i="16" l="1"/>
  <c r="J10" i="16"/>
  <c r="J11" i="16"/>
  <c r="J8" i="16"/>
  <c r="J7" i="16"/>
  <c r="J5" i="16"/>
  <c r="J6" i="16"/>
  <c r="Y5" i="15" l="1"/>
  <c r="W5" i="15"/>
  <c r="X5" i="15" s="1"/>
  <c r="Y22" i="15"/>
  <c r="W22" i="15"/>
  <c r="X22" i="15" s="1"/>
  <c r="Z22" i="15" s="1"/>
  <c r="Y21" i="15"/>
  <c r="W21" i="15"/>
  <c r="X21" i="15" s="1"/>
  <c r="Y20" i="15"/>
  <c r="W20" i="15"/>
  <c r="X20" i="15" s="1"/>
  <c r="Y19" i="15"/>
  <c r="W19" i="15"/>
  <c r="X19" i="15" s="1"/>
  <c r="Y18" i="15"/>
  <c r="W18" i="15"/>
  <c r="X18" i="15" s="1"/>
  <c r="Z18" i="15" s="1"/>
  <c r="Y17" i="15"/>
  <c r="W17" i="15"/>
  <c r="X17" i="15" s="1"/>
  <c r="Y16" i="15"/>
  <c r="W16" i="15"/>
  <c r="X16" i="15" s="1"/>
  <c r="Y15" i="15"/>
  <c r="W15" i="15"/>
  <c r="X15" i="15" s="1"/>
  <c r="Y14" i="15"/>
  <c r="W14" i="15"/>
  <c r="X14" i="15" s="1"/>
  <c r="Z14" i="15" s="1"/>
  <c r="Y13" i="15"/>
  <c r="W13" i="15"/>
  <c r="X13" i="15" s="1"/>
  <c r="Y11" i="15"/>
  <c r="W11" i="15"/>
  <c r="X11" i="15" s="1"/>
  <c r="Y10" i="15"/>
  <c r="W10" i="15"/>
  <c r="X10" i="15" s="1"/>
  <c r="Y9" i="15"/>
  <c r="W9" i="15"/>
  <c r="X9" i="15" s="1"/>
  <c r="Y8" i="15"/>
  <c r="W8" i="15"/>
  <c r="X8" i="15" s="1"/>
  <c r="Y7" i="15"/>
  <c r="W7" i="15"/>
  <c r="X7" i="15" s="1"/>
  <c r="Y6" i="15"/>
  <c r="W6" i="15"/>
  <c r="X6" i="15" s="1"/>
  <c r="Q6" i="15"/>
  <c r="H6" i="15"/>
  <c r="J6" i="15" s="1"/>
  <c r="O6" i="15"/>
  <c r="P6" i="15" s="1"/>
  <c r="R6" i="15" s="1"/>
  <c r="Q22" i="15"/>
  <c r="O22" i="15"/>
  <c r="P22" i="15" s="1"/>
  <c r="Q21" i="15"/>
  <c r="O21" i="15"/>
  <c r="P21" i="15" s="1"/>
  <c r="Q20" i="15"/>
  <c r="O20" i="15"/>
  <c r="P20" i="15" s="1"/>
  <c r="Q19" i="15"/>
  <c r="O19" i="15"/>
  <c r="P19" i="15" s="1"/>
  <c r="Q18" i="15"/>
  <c r="O18" i="15"/>
  <c r="P18" i="15" s="1"/>
  <c r="Q17" i="15"/>
  <c r="O17" i="15"/>
  <c r="P17" i="15" s="1"/>
  <c r="Q16" i="15"/>
  <c r="O16" i="15"/>
  <c r="P16" i="15" s="1"/>
  <c r="Q15" i="15"/>
  <c r="O15" i="15"/>
  <c r="P15" i="15" s="1"/>
  <c r="R15" i="15" s="1"/>
  <c r="Q14" i="15"/>
  <c r="O14" i="15"/>
  <c r="P14" i="15" s="1"/>
  <c r="Q13" i="15"/>
  <c r="O13" i="15"/>
  <c r="P13" i="15" s="1"/>
  <c r="Q12" i="15"/>
  <c r="R12" i="15" s="1"/>
  <c r="Q11" i="15"/>
  <c r="O11" i="15"/>
  <c r="P11" i="15" s="1"/>
  <c r="R11" i="15" s="1"/>
  <c r="Q10" i="15"/>
  <c r="O10" i="15"/>
  <c r="P10" i="15" s="1"/>
  <c r="Q9" i="15"/>
  <c r="O9" i="15"/>
  <c r="P9" i="15" s="1"/>
  <c r="Q8" i="15"/>
  <c r="O8" i="15"/>
  <c r="P8" i="15" s="1"/>
  <c r="Q7" i="15"/>
  <c r="O7" i="15"/>
  <c r="P7" i="15" s="1"/>
  <c r="Q5" i="15"/>
  <c r="O5" i="15"/>
  <c r="P5" i="15" s="1"/>
  <c r="R19" i="15" l="1"/>
  <c r="R21" i="15"/>
  <c r="Z8" i="15"/>
  <c r="Z6" i="15"/>
  <c r="Z10" i="15"/>
  <c r="Z11" i="15"/>
  <c r="Z16" i="15"/>
  <c r="Z20" i="15"/>
  <c r="R20" i="15"/>
  <c r="Z5" i="15"/>
  <c r="Z9" i="15"/>
  <c r="Z13" i="15"/>
  <c r="Z17" i="15"/>
  <c r="Z21" i="15"/>
  <c r="R7" i="15"/>
  <c r="R16" i="15"/>
  <c r="R13" i="15"/>
  <c r="R10" i="15"/>
  <c r="R14" i="15"/>
  <c r="R18" i="15"/>
  <c r="R22" i="15"/>
  <c r="R8" i="15"/>
  <c r="R9" i="15"/>
  <c r="R17" i="15"/>
  <c r="Z7" i="15"/>
  <c r="Z15" i="15"/>
  <c r="Z19" i="15"/>
  <c r="R5" i="15"/>
  <c r="H22" i="15"/>
  <c r="J22" i="15" s="1"/>
  <c r="H21" i="15"/>
  <c r="J21" i="15" s="1"/>
  <c r="H20" i="15"/>
  <c r="H19" i="15"/>
  <c r="J19" i="15" s="1"/>
  <c r="H18" i="15"/>
  <c r="H17" i="15"/>
  <c r="H16" i="15"/>
  <c r="H15" i="15"/>
  <c r="J15" i="15" s="1"/>
  <c r="H14" i="15"/>
  <c r="H13" i="15"/>
  <c r="H11" i="15"/>
  <c r="J11" i="15" s="1"/>
  <c r="H10" i="15"/>
  <c r="H9" i="15"/>
  <c r="H8" i="15"/>
  <c r="H7" i="15"/>
  <c r="J9" i="15" l="1"/>
  <c r="J18" i="15"/>
  <c r="J17" i="15"/>
  <c r="J10" i="15"/>
  <c r="J20" i="15"/>
  <c r="J13" i="15"/>
  <c r="J14" i="15"/>
  <c r="J7" i="15"/>
  <c r="J8" i="15"/>
  <c r="J16" i="15"/>
  <c r="H5" i="15"/>
  <c r="J5" i="15" l="1"/>
</calcChain>
</file>

<file path=xl/sharedStrings.xml><?xml version="1.0" encoding="utf-8"?>
<sst xmlns="http://schemas.openxmlformats.org/spreadsheetml/2006/main" count="1855" uniqueCount="240">
  <si>
    <t xml:space="preserve">APPENDIX 11.6, ANNEX A: BREEDING SEASON APPORTIONED MORTALITY </t>
  </si>
  <si>
    <t xml:space="preserve">Document Status </t>
  </si>
  <si>
    <t>Version</t>
  </si>
  <si>
    <t>Purpose of Document</t>
  </si>
  <si>
    <t>Authored by</t>
  </si>
  <si>
    <t>Reviewed by</t>
  </si>
  <si>
    <t>Approved by</t>
  </si>
  <si>
    <t>Review Date</t>
  </si>
  <si>
    <t>FINAL</t>
  </si>
  <si>
    <t>Final</t>
  </si>
  <si>
    <t>HiDef Aerial Surveying</t>
  </si>
  <si>
    <t xml:space="preserve">Prepared by: </t>
  </si>
  <si>
    <t>Prepared for:</t>
  </si>
  <si>
    <t>SSE Renewables</t>
  </si>
  <si>
    <t>Checked by:</t>
  </si>
  <si>
    <t>Accepted by:</t>
  </si>
  <si>
    <t xml:space="preserve">Approved by: </t>
  </si>
  <si>
    <t xml:space="preserve">Developer approach </t>
  </si>
  <si>
    <t xml:space="preserve">Scoping Approach A </t>
  </si>
  <si>
    <t>Scoping Approach B</t>
  </si>
  <si>
    <t>SPA/colony</t>
  </si>
  <si>
    <t xml:space="preserve">Breeding Adults </t>
  </si>
  <si>
    <t>Estimated adult mortality due to collisions</t>
  </si>
  <si>
    <t>Estimated immature mortality due to collision</t>
  </si>
  <si>
    <t>Estimated adult mortality due to displacment</t>
  </si>
  <si>
    <t>Estimated immature mortality due to displacement</t>
  </si>
  <si>
    <t>Potential Total adult mortality</t>
  </si>
  <si>
    <t>Potential Total adult mortality minus sabbaticals</t>
  </si>
  <si>
    <t>Potential Total immature mortalities</t>
  </si>
  <si>
    <t xml:space="preserve">Potential Total breeding season mortality </t>
  </si>
  <si>
    <t>St Abb`s Head to Fast Castle</t>
  </si>
  <si>
    <t>not SPA</t>
  </si>
  <si>
    <t>Fowlsheugh</t>
  </si>
  <si>
    <t>Forth Islands</t>
  </si>
  <si>
    <t>Farne Islands</t>
  </si>
  <si>
    <t>Buchan Ness to Collieston Coast</t>
  </si>
  <si>
    <t>Firth of Forth</t>
  </si>
  <si>
    <t>N/A</t>
  </si>
  <si>
    <t>Troup; Pennan and Lion`s Heads</t>
  </si>
  <si>
    <t>East Caithness Cliffs</t>
  </si>
  <si>
    <t>Flambourgh and Filey Coast</t>
  </si>
  <si>
    <t>Ythan Estuary, Sands of Forvie and Meikle Loch SPA*</t>
  </si>
  <si>
    <t>Coquet Island</t>
  </si>
  <si>
    <t>North Caithness Cliffs</t>
  </si>
  <si>
    <t>Copinsay</t>
  </si>
  <si>
    <t>Pentland Firth Islands SPA*</t>
  </si>
  <si>
    <t>Hoy</t>
  </si>
  <si>
    <t>Pentland Firth Islands*</t>
  </si>
  <si>
    <t>Auskerry*</t>
  </si>
  <si>
    <t xml:space="preserve">*Not screened in </t>
  </si>
  <si>
    <t xml:space="preserve">Developer Approach </t>
  </si>
  <si>
    <t>North Caithness Cliffs*</t>
  </si>
  <si>
    <t>Fair Isle*</t>
  </si>
  <si>
    <t>Marwick Head</t>
  </si>
  <si>
    <t>West Westray*</t>
  </si>
  <si>
    <t>Copinsay*</t>
  </si>
  <si>
    <t>Flambourgh and Filey Coast*</t>
  </si>
  <si>
    <t>Hoy*</t>
  </si>
  <si>
    <t>Rousay*</t>
  </si>
  <si>
    <t>Calf of Eday*</t>
  </si>
  <si>
    <t xml:space="preserve">Pentland Firth Islands </t>
  </si>
  <si>
    <t>Papa Westray (North Hill and Holm)*</t>
  </si>
  <si>
    <t>*Not screened in</t>
  </si>
  <si>
    <t>Scoping Approach A</t>
  </si>
  <si>
    <t xml:space="preserve">Scoing Approach B </t>
  </si>
  <si>
    <t>Flamborough Head and Bempton Cliffs</t>
  </si>
  <si>
    <t>Redhythe Point*</t>
  </si>
  <si>
    <t xml:space="preserve">* Not screened in </t>
  </si>
  <si>
    <t>Inchkeith</t>
  </si>
  <si>
    <t>St Abb’s Head to Fast Castle</t>
  </si>
  <si>
    <t>Montrose Town (urban)</t>
  </si>
  <si>
    <t>St Abbs to Eyemouth 2</t>
  </si>
  <si>
    <t>Berwick-on-tweed &amp; Tweedmouth</t>
  </si>
  <si>
    <t>Catterline Bay within SPA</t>
  </si>
  <si>
    <t>Whiting Ness to Ethie Haven 1</t>
  </si>
  <si>
    <t>Braidon Bay</t>
  </si>
  <si>
    <t>Rouen Bay</t>
  </si>
  <si>
    <t>Yellow Ark</t>
  </si>
  <si>
    <t>Strathlethan Bay</t>
  </si>
  <si>
    <t>Eyemouth to Burnmouth 5</t>
  </si>
  <si>
    <t>Whiting Ness to Ethie Haven 8</t>
  </si>
  <si>
    <t>The Slainges</t>
  </si>
  <si>
    <t>Burn of Daff to Newtonhill</t>
  </si>
  <si>
    <t>Berwick 7</t>
  </si>
  <si>
    <t>Eyemouth to Burnmouth 4</t>
  </si>
  <si>
    <t>Whiting Ness to Ethie Haven 7</t>
  </si>
  <si>
    <t>Buckiemill</t>
  </si>
  <si>
    <t>Findon Ness to Black Slough</t>
  </si>
  <si>
    <t>Dunbar Coast</t>
  </si>
  <si>
    <t>Old Hall Bay - Castle Haven</t>
  </si>
  <si>
    <t>Whistleberry</t>
  </si>
  <si>
    <t>Eyemouth to Burnmouth 1</t>
  </si>
  <si>
    <t>Arbroath (urban)</t>
  </si>
  <si>
    <t>Broomfield Ind. Est.</t>
  </si>
  <si>
    <t>Methil Docks</t>
  </si>
  <si>
    <t>Prestonpans Station</t>
  </si>
  <si>
    <t>May Craig - Muchalls</t>
  </si>
  <si>
    <t>Greg Ness - Seals Hole</t>
  </si>
  <si>
    <t>Cove Bay</t>
  </si>
  <si>
    <t>Kineff</t>
  </si>
  <si>
    <t>Little John’s Haven</t>
  </si>
  <si>
    <t>Darn Bay</t>
  </si>
  <si>
    <t>Gourdon</t>
  </si>
  <si>
    <t>East Fergus Place</t>
  </si>
  <si>
    <t>Berwick 3</t>
  </si>
  <si>
    <t>Berwick 5</t>
  </si>
  <si>
    <t>Berwick 6</t>
  </si>
  <si>
    <t>Muchalls</t>
  </si>
  <si>
    <t>Doonie Point to Hall Bay</t>
  </si>
  <si>
    <t>Reed Point to Cove</t>
  </si>
  <si>
    <t>St Abbs to Eyemouth 1</t>
  </si>
  <si>
    <t>St Abbs to Eyemouth 3</t>
  </si>
  <si>
    <t>Eyemouth to Burnmouth 2</t>
  </si>
  <si>
    <t>Eyemouth to Burnmouth 3</t>
  </si>
  <si>
    <t>Eyemouth to Burnmouth 7</t>
  </si>
  <si>
    <t>Eyemouth to Burnmouth 8</t>
  </si>
  <si>
    <t>Burnmouth 1</t>
  </si>
  <si>
    <t>Burnmouth 3</t>
  </si>
  <si>
    <t>Whiting Ness to Ethie Haven 3</t>
  </si>
  <si>
    <t>Whiting Ness to Ethie Haven 4</t>
  </si>
  <si>
    <t>Whiting Ness to Ethie Haven 5</t>
  </si>
  <si>
    <t>Auchmithie</t>
  </si>
  <si>
    <t>Rickle Craig to Scurdie Ness 2</t>
  </si>
  <si>
    <t>Ferryden (urban)</t>
  </si>
  <si>
    <t>Hare Ness to Seal’s Cove</t>
  </si>
  <si>
    <t>Seal’s Cove to Findon Ness</t>
  </si>
  <si>
    <t>Cove to Hare Ness</t>
  </si>
  <si>
    <t>Eyemouth (urban)</t>
  </si>
  <si>
    <t>Black Slough to Burn of Daff</t>
  </si>
  <si>
    <t>St. Baldred’s Boat</t>
  </si>
  <si>
    <t>Newtonhill - May Craig</t>
  </si>
  <si>
    <t>Perthumie Bay 1</t>
  </si>
  <si>
    <t>Perthumie Bay 2</t>
  </si>
  <si>
    <t>Perthumie Bay 3</t>
  </si>
  <si>
    <t>Skatie Shore</t>
  </si>
  <si>
    <t>Burnbanks</t>
  </si>
  <si>
    <t>Swirl Cove</t>
  </si>
  <si>
    <t>Rob’s Cove</t>
  </si>
  <si>
    <t>Craig David</t>
  </si>
  <si>
    <t>Mathers</t>
  </si>
  <si>
    <t>St. Andrews 1</t>
  </si>
  <si>
    <t>Berwick 4</t>
  </si>
  <si>
    <t>Pease Burn to Redheugh Cottages</t>
  </si>
  <si>
    <t>St Abbs to Eyemouth 4</t>
  </si>
  <si>
    <t>Eyemouth to Burnmouth 6</t>
  </si>
  <si>
    <t>Burnmouth 2</t>
  </si>
  <si>
    <t>Burnmouth 4</t>
  </si>
  <si>
    <t>Whiting Ness to Ethie Haven 2</t>
  </si>
  <si>
    <t>Rumkemno</t>
  </si>
  <si>
    <t>Whiting Ness to Ethie Haven 6</t>
  </si>
  <si>
    <t>Whiting Ness to Ethie Haven 9</t>
  </si>
  <si>
    <t>Whiting Ness to Ethie Haven 10</t>
  </si>
  <si>
    <t>Rickle Craig to Scurdie Ness 1</t>
  </si>
  <si>
    <t>St Cyrus NNR</t>
  </si>
  <si>
    <t>St Abbs (urban)</t>
  </si>
  <si>
    <t>Inchcolm</t>
  </si>
  <si>
    <t>Inverkeithing (urban)</t>
  </si>
  <si>
    <t xml:space="preserve">Coquet Island </t>
  </si>
  <si>
    <t>Inchgarvie</t>
  </si>
  <si>
    <t>Carr Craig</t>
  </si>
  <si>
    <t>Blyth Town</t>
  </si>
  <si>
    <t>Hartlepool Town</t>
  </si>
  <si>
    <t>Peterhead South Harbour (urban)</t>
  </si>
  <si>
    <t>St Fergus Gas Terminal</t>
  </si>
  <si>
    <t>Loch of Strathbeg RSPB</t>
  </si>
  <si>
    <t>Haystack</t>
  </si>
  <si>
    <t>Boulby Cliffs</t>
  </si>
  <si>
    <t>Tremuda/Old Hall Bay</t>
  </si>
  <si>
    <t>Garron Point</t>
  </si>
  <si>
    <t>Old Haven</t>
  </si>
  <si>
    <t>Hartlepool Docks</t>
  </si>
  <si>
    <t>Moorburn Point to Fast Castle</t>
  </si>
  <si>
    <t>Portknockie</t>
  </si>
  <si>
    <t>Lossiemouth 1</t>
  </si>
  <si>
    <t>Fowlsheugh RSPB</t>
  </si>
  <si>
    <t>Sands of Forvie</t>
  </si>
  <si>
    <t>Swallow Cove - Crawton</t>
  </si>
  <si>
    <t>Forth Rail Bridge</t>
  </si>
  <si>
    <t>Buchan Ness to Collieston</t>
  </si>
  <si>
    <t>Troup &amp; Lion’s Head RSPB (Coast &amp; Reserve)</t>
  </si>
  <si>
    <t>Buckie</t>
  </si>
  <si>
    <t>Crovie to Collie Head</t>
  </si>
  <si>
    <t>Flamborough &amp; Filey Coast</t>
  </si>
  <si>
    <t>St Abb’s Head NNR</t>
  </si>
  <si>
    <t>Thornyhive Bay</t>
  </si>
  <si>
    <t>Inver Hill</t>
  </si>
  <si>
    <t>Poll Gallon</t>
  </si>
  <si>
    <t>Screadan</t>
  </si>
  <si>
    <t>Sithean Dubh</t>
  </si>
  <si>
    <t>Dunbeath Bay</t>
  </si>
  <si>
    <t>Cleit Bheag</t>
  </si>
  <si>
    <t>Hill Head</t>
  </si>
  <si>
    <t>Occumster</t>
  </si>
  <si>
    <t>Overton</t>
  </si>
  <si>
    <t>Whaligoe 2</t>
  </si>
  <si>
    <t>Stack of Ulbster</t>
  </si>
  <si>
    <t>Gearty Head</t>
  </si>
  <si>
    <t>Sarclet Head</t>
  </si>
  <si>
    <t>Corbiegeo</t>
  </si>
  <si>
    <t>Ires Geo</t>
  </si>
  <si>
    <t>Helman Head</t>
  </si>
  <si>
    <t>The Brough</t>
  </si>
  <si>
    <t>Ord of Caithness 2</t>
  </si>
  <si>
    <t>Cnoc na Stri 1</t>
  </si>
  <si>
    <t>Cnoc na Stri 2</t>
  </si>
  <si>
    <t>Badbea 2</t>
  </si>
  <si>
    <t>Berriedale</t>
  </si>
  <si>
    <t>Ramsgate</t>
  </si>
  <si>
    <t>Roy Geo</t>
  </si>
  <si>
    <t>Ness Castle</t>
  </si>
  <si>
    <t>Whaligoe 1</t>
  </si>
  <si>
    <t>Noss Head</t>
  </si>
  <si>
    <t>Filey 1</t>
  </si>
  <si>
    <t>Filey 2</t>
  </si>
  <si>
    <t>Filey 3</t>
  </si>
  <si>
    <t>Pennan Head</t>
  </si>
  <si>
    <t>Aberdour Bay</t>
  </si>
  <si>
    <t>Hermaness, Saxa Vord and Valla Field</t>
  </si>
  <si>
    <t>Noss</t>
  </si>
  <si>
    <t>Sule Skerry and Sule Stack</t>
  </si>
  <si>
    <t>Fair Isle</t>
  </si>
  <si>
    <t>North Rona and Sula Sgeir</t>
  </si>
  <si>
    <t>Foula</t>
  </si>
  <si>
    <t>Noup Cliffs RSPB (West Westray 2)</t>
  </si>
  <si>
    <t>November 2022</t>
  </si>
  <si>
    <t xml:space="preserve">Approval for Issue </t>
  </si>
  <si>
    <t xml:space="preserve">Scoping Approach B </t>
  </si>
  <si>
    <t>Scoping Approach (A and B equivalent)</t>
  </si>
  <si>
    <t>Estimated adult mortality due to collision</t>
  </si>
  <si>
    <t>Kittiwake</t>
  </si>
  <si>
    <t>Guillemot</t>
  </si>
  <si>
    <t>Razorbill</t>
  </si>
  <si>
    <t>Puffin</t>
  </si>
  <si>
    <t>Gannet</t>
  </si>
  <si>
    <t>Lesser black-back gull</t>
  </si>
  <si>
    <t>Andrew Logie</t>
  </si>
  <si>
    <t>Emily Nelson</t>
  </si>
  <si>
    <t>James Orne</t>
  </si>
  <si>
    <t>Herring gull</t>
  </si>
  <si>
    <t>[Redacted]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</si>
</sst>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0"/>
      <color rgb="FFFFFFFF"/>
      <name val="Arial"/>
      <family val="2"/>
    </font>
    <font>
      <sz val="9"/>
      <color rgb="FF221E1F"/>
      <name val="Arial"/>
      <family val="2"/>
    </font>
    <font>
      <sz val="9"/>
      <color rgb="FFA50021"/>
      <name val="Arial"/>
      <family val="2"/>
    </font>
    <font>
      <b/>
      <sz val="10"/>
      <color rgb="FF1D1D1D"/>
      <name val="Arial"/>
      <family val="2"/>
    </font>
    <font>
      <i/>
      <sz val="9"/>
      <color rgb="FF00707E"/>
      <name val="Arial"/>
      <family val="2"/>
    </font>
    <font>
      <sz val="24"/>
      <color rgb="FF002D72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97A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97A9"/>
      </bottom>
      <diagonal/>
    </border>
    <border>
      <left/>
      <right/>
      <top/>
      <bottom style="thick">
        <color rgb="FF0097A9"/>
      </bottom>
      <diagonal/>
    </border>
    <border>
      <left/>
      <right/>
      <top style="medium">
        <color rgb="FF0097A9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8">
    <xf numFmtId="0" fontId="0" fillId="0" borderId="0" xfId="0"/>
    <xf numFmtId="0" fontId="9" fillId="7" borderId="1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1" applyAlignment="1">
      <alignment horizontal="justify" vertical="center"/>
    </xf>
    <xf numFmtId="0" fontId="16" fillId="0" borderId="0" xfId="0" applyFont="1"/>
    <xf numFmtId="0" fontId="11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9" fontId="10" fillId="0" borderId="2" xfId="0" applyNumberFormat="1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6" fillId="0" borderId="0" xfId="0" applyFont="1" applyBorder="1"/>
    <xf numFmtId="0" fontId="3" fillId="0" borderId="0" xfId="0" applyFont="1" applyBorder="1"/>
    <xf numFmtId="1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8" fillId="0" borderId="0" xfId="0" applyFont="1" applyBorder="1"/>
    <xf numFmtId="2" fontId="2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2" fontId="2" fillId="8" borderId="0" xfId="0" applyNumberFormat="1" applyFont="1" applyFill="1" applyBorder="1" applyAlignment="1">
      <alignment horizontal="right"/>
    </xf>
    <xf numFmtId="0" fontId="2" fillId="8" borderId="0" xfId="0" applyFont="1" applyFill="1" applyBorder="1" applyAlignment="1">
      <alignment horizontal="right"/>
    </xf>
    <xf numFmtId="0" fontId="19" fillId="8" borderId="0" xfId="0" applyFont="1" applyFill="1" applyAlignment="1">
      <alignment vertical="top" wrapText="1"/>
    </xf>
    <xf numFmtId="0" fontId="19" fillId="8" borderId="1" xfId="0" applyFont="1" applyFill="1" applyBorder="1" applyAlignment="1">
      <alignment vertical="top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8" borderId="3" xfId="0" applyFont="1" applyFill="1" applyBorder="1" applyAlignment="1">
      <alignment vertical="center" wrapText="1"/>
    </xf>
    <xf numFmtId="0" fontId="10" fillId="8" borderId="0" xfId="0" applyFont="1" applyFill="1" applyAlignment="1">
      <alignment vertical="center" wrapText="1"/>
    </xf>
    <xf numFmtId="0" fontId="10" fillId="8" borderId="2" xfId="0" applyFont="1" applyFill="1" applyBorder="1" applyAlignment="1">
      <alignment vertical="center" wrapText="1"/>
    </xf>
    <xf numFmtId="15" fontId="10" fillId="8" borderId="3" xfId="0" applyNumberFormat="1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0" fontId="0" fillId="8" borderId="0" xfId="0" applyFill="1" applyAlignment="1">
      <alignment vertical="center" wrapText="1"/>
    </xf>
    <xf numFmtId="0" fontId="0" fillId="8" borderId="2" xfId="0" applyFill="1" applyBorder="1" applyAlignment="1">
      <alignment vertical="center" wrapText="1"/>
    </xf>
    <xf numFmtId="0" fontId="9" fillId="7" borderId="0" xfId="0" applyFont="1" applyFill="1" applyAlignment="1">
      <alignment horizontal="justify" vertical="center" wrapText="1"/>
    </xf>
    <xf numFmtId="0" fontId="9" fillId="7" borderId="1" xfId="0" applyFont="1" applyFill="1" applyBorder="1" applyAlignment="1">
      <alignment horizontal="justify" vertical="center" wrapText="1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8" fillId="5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11C70-AEB5-4D87-84E2-129B753DDB7D}">
  <sheetPr>
    <pageSetUpPr fitToPage="1"/>
  </sheetPr>
  <dimension ref="A2:F26"/>
  <sheetViews>
    <sheetView tabSelected="1" zoomScaleNormal="100" zoomScaleSheetLayoutView="145" workbookViewId="0">
      <selection activeCell="G29" sqref="G29"/>
    </sheetView>
  </sheetViews>
  <sheetFormatPr defaultRowHeight="15" x14ac:dyDescent="0.25"/>
  <cols>
    <col min="1" max="1" width="11.5703125" customWidth="1"/>
    <col min="2" max="2" width="19.7109375" customWidth="1"/>
    <col min="3" max="3" width="13.5703125" customWidth="1"/>
    <col min="4" max="4" width="13.7109375" customWidth="1"/>
    <col min="5" max="5" width="13.140625" customWidth="1"/>
    <col min="6" max="6" width="12.85546875" customWidth="1"/>
  </cols>
  <sheetData>
    <row r="2" spans="1:6" ht="30" x14ac:dyDescent="0.4">
      <c r="A2" s="9" t="s">
        <v>0</v>
      </c>
    </row>
    <row r="5" spans="1:6" ht="15.75" thickBot="1" x14ac:dyDescent="0.3">
      <c r="A5" s="72" t="s">
        <v>1</v>
      </c>
      <c r="B5" s="72"/>
      <c r="C5" s="72"/>
      <c r="D5" s="1"/>
      <c r="E5" s="1"/>
      <c r="F5" s="1"/>
    </row>
    <row r="6" spans="1:6" ht="15.75" thickBot="1" x14ac:dyDescent="0.3">
      <c r="A6" s="73"/>
      <c r="B6" s="73"/>
      <c r="C6" s="73"/>
      <c r="D6" s="1"/>
      <c r="E6" s="1"/>
      <c r="F6" s="1"/>
    </row>
    <row r="7" spans="1:6" ht="15.75" thickBot="1" x14ac:dyDescent="0.3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</row>
    <row r="8" spans="1:6" ht="24.75" thickBot="1" x14ac:dyDescent="0.3">
      <c r="A8" s="2" t="s">
        <v>8</v>
      </c>
      <c r="B8" s="12" t="s">
        <v>9</v>
      </c>
      <c r="C8" s="12" t="s">
        <v>10</v>
      </c>
      <c r="D8" s="12" t="s">
        <v>10</v>
      </c>
      <c r="E8" s="12" t="s">
        <v>10</v>
      </c>
      <c r="F8" s="13" t="s">
        <v>224</v>
      </c>
    </row>
    <row r="9" spans="1:6" ht="15.75" thickTop="1" x14ac:dyDescent="0.25">
      <c r="A9" s="3"/>
    </row>
    <row r="10" spans="1:6" ht="15.75" thickBot="1" x14ac:dyDescent="0.3">
      <c r="A10" s="73" t="s">
        <v>225</v>
      </c>
      <c r="B10" s="73"/>
      <c r="C10" s="73"/>
      <c r="D10" s="1"/>
      <c r="E10" s="1"/>
      <c r="F10" s="1"/>
    </row>
    <row r="11" spans="1:6" ht="15.75" thickBot="1" x14ac:dyDescent="0.3">
      <c r="A11" s="1"/>
      <c r="B11" s="1"/>
      <c r="C11" s="1"/>
      <c r="D11" s="1"/>
      <c r="E11" s="1"/>
      <c r="F11" s="1"/>
    </row>
    <row r="12" spans="1:6" x14ac:dyDescent="0.25">
      <c r="A12" s="65" t="s">
        <v>235</v>
      </c>
      <c r="B12" s="82" t="s">
        <v>239</v>
      </c>
      <c r="C12" s="83"/>
      <c r="D12" s="65"/>
      <c r="E12" s="68">
        <v>44883</v>
      </c>
      <c r="F12" s="69"/>
    </row>
    <row r="13" spans="1:6" x14ac:dyDescent="0.25">
      <c r="A13" s="66"/>
      <c r="B13" s="84"/>
      <c r="C13" s="85"/>
      <c r="D13" s="66"/>
      <c r="E13" s="66"/>
      <c r="F13" s="70"/>
    </row>
    <row r="14" spans="1:6" ht="13.35" customHeight="1" thickBot="1" x14ac:dyDescent="0.3">
      <c r="A14" s="67"/>
      <c r="B14" s="86"/>
      <c r="C14" s="87"/>
      <c r="D14" s="67"/>
      <c r="E14" s="67"/>
      <c r="F14" s="71"/>
    </row>
    <row r="15" spans="1:6" ht="15.75" thickTop="1" x14ac:dyDescent="0.25">
      <c r="A15" s="4"/>
      <c r="B15" s="6"/>
      <c r="C15" s="62"/>
      <c r="D15" s="62"/>
      <c r="E15" s="62"/>
      <c r="F15" s="62"/>
    </row>
    <row r="16" spans="1:6" x14ac:dyDescent="0.25">
      <c r="A16" s="4" t="s">
        <v>11</v>
      </c>
      <c r="B16" s="4" t="s">
        <v>10</v>
      </c>
      <c r="C16" s="63"/>
      <c r="D16" s="63"/>
      <c r="E16" s="63"/>
      <c r="F16" s="63"/>
    </row>
    <row r="17" spans="1:6" x14ac:dyDescent="0.25">
      <c r="A17" s="4" t="s">
        <v>12</v>
      </c>
      <c r="B17" s="11" t="s">
        <v>13</v>
      </c>
      <c r="C17" s="63"/>
      <c r="D17" s="63"/>
      <c r="E17" s="63"/>
      <c r="F17" s="63"/>
    </row>
    <row r="18" spans="1:6" x14ac:dyDescent="0.25">
      <c r="A18" s="4"/>
      <c r="B18" s="5"/>
      <c r="C18" s="63"/>
      <c r="D18" s="63"/>
      <c r="E18" s="63"/>
      <c r="F18" s="63"/>
    </row>
    <row r="19" spans="1:6" x14ac:dyDescent="0.25">
      <c r="A19" s="55" t="s">
        <v>14</v>
      </c>
      <c r="B19" s="60" t="s">
        <v>237</v>
      </c>
      <c r="C19" s="63"/>
      <c r="D19" s="63"/>
      <c r="E19" s="63"/>
      <c r="F19" s="63"/>
    </row>
    <row r="20" spans="1:6" x14ac:dyDescent="0.25">
      <c r="A20" s="55" t="s">
        <v>15</v>
      </c>
      <c r="B20" s="60" t="s">
        <v>236</v>
      </c>
      <c r="C20" s="63"/>
      <c r="D20" s="63"/>
      <c r="E20" s="63"/>
      <c r="F20" s="63"/>
    </row>
    <row r="21" spans="1:6" ht="15.75" thickBot="1" x14ac:dyDescent="0.3">
      <c r="A21" s="56" t="s">
        <v>16</v>
      </c>
      <c r="B21" s="61" t="s">
        <v>235</v>
      </c>
      <c r="C21" s="64"/>
      <c r="D21" s="64"/>
      <c r="E21" s="64"/>
      <c r="F21" s="64"/>
    </row>
    <row r="23" spans="1:6" ht="30" x14ac:dyDescent="0.25">
      <c r="A23" s="7"/>
    </row>
    <row r="24" spans="1:6" x14ac:dyDescent="0.25">
      <c r="A24" s="8"/>
      <c r="B24" s="8"/>
      <c r="C24" s="8"/>
    </row>
    <row r="25" spans="1:6" x14ac:dyDescent="0.25">
      <c r="A25" s="8"/>
      <c r="B25" s="8"/>
      <c r="C25" s="8"/>
    </row>
    <row r="26" spans="1:6" x14ac:dyDescent="0.25">
      <c r="A26" s="8"/>
      <c r="B26" s="8"/>
      <c r="C26" s="8"/>
    </row>
  </sheetData>
  <mergeCells count="10">
    <mergeCell ref="A5:C6"/>
    <mergeCell ref="A10:C10"/>
    <mergeCell ref="A12:A14"/>
    <mergeCell ref="B12:C14"/>
    <mergeCell ref="C15:C21"/>
    <mergeCell ref="D15:D21"/>
    <mergeCell ref="E15:E21"/>
    <mergeCell ref="F15:F21"/>
    <mergeCell ref="D12:D14"/>
    <mergeCell ref="E12:F14"/>
  </mergeCells>
  <pageMargins left="0.7" right="0.7" top="0.75" bottom="0.75" header="0.3" footer="0.3"/>
  <pageSetup paperSize="8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A9DDF-FEE7-4C42-B974-085AE9E3AFFE}">
  <sheetPr>
    <pageSetUpPr fitToPage="1"/>
  </sheetPr>
  <dimension ref="A1:Z26"/>
  <sheetViews>
    <sheetView zoomScaleNormal="100" zoomScaleSheetLayoutView="100" workbookViewId="0">
      <pane xSplit="1" topLeftCell="H1" activePane="topRight" state="frozen"/>
      <selection activeCell="B33" sqref="B33"/>
      <selection pane="topRight" activeCell="B33" sqref="B33"/>
    </sheetView>
  </sheetViews>
  <sheetFormatPr defaultColWidth="8.85546875" defaultRowHeight="12" x14ac:dyDescent="0.2"/>
  <cols>
    <col min="1" max="1" width="23.5703125" style="23" customWidth="1"/>
    <col min="2" max="2" width="8.7109375" style="23" customWidth="1"/>
    <col min="3" max="3" width="10.5703125" style="23" customWidth="1"/>
    <col min="4" max="4" width="10" style="23" customWidth="1"/>
    <col min="5" max="5" width="8.85546875" style="23" customWidth="1"/>
    <col min="6" max="6" width="9.5703125" style="23" customWidth="1"/>
    <col min="7" max="8" width="8.85546875" style="23" customWidth="1"/>
    <col min="9" max="9" width="8.42578125" style="23" customWidth="1"/>
    <col min="10" max="13" width="8.85546875" style="23" customWidth="1"/>
    <col min="14" max="14" width="10.140625" style="23" customWidth="1"/>
    <col min="15" max="21" width="8.85546875" style="23" customWidth="1"/>
    <col min="22" max="22" width="10.28515625" style="23" customWidth="1"/>
    <col min="23" max="25" width="8.85546875" style="23" customWidth="1"/>
    <col min="26" max="16384" width="8.85546875" style="23"/>
  </cols>
  <sheetData>
    <row r="1" spans="1:26" ht="20.100000000000001" customHeight="1" x14ac:dyDescent="0.2">
      <c r="A1" s="49" t="s">
        <v>229</v>
      </c>
    </row>
    <row r="3" spans="1:26" ht="24.95" customHeight="1" x14ac:dyDescent="0.2">
      <c r="C3" s="74" t="s">
        <v>50</v>
      </c>
      <c r="D3" s="74"/>
      <c r="E3" s="74"/>
      <c r="F3" s="74"/>
      <c r="G3" s="74"/>
      <c r="H3" s="74"/>
      <c r="I3" s="74"/>
      <c r="J3" s="74"/>
      <c r="K3" s="75" t="s">
        <v>18</v>
      </c>
      <c r="L3" s="75"/>
      <c r="M3" s="75"/>
      <c r="N3" s="75"/>
      <c r="O3" s="75"/>
      <c r="P3" s="75"/>
      <c r="Q3" s="75"/>
      <c r="R3" s="75"/>
      <c r="S3" s="76" t="s">
        <v>19</v>
      </c>
      <c r="T3" s="76"/>
      <c r="U3" s="76"/>
      <c r="V3" s="76"/>
      <c r="W3" s="76"/>
      <c r="X3" s="76"/>
      <c r="Y3" s="76"/>
      <c r="Z3" s="76"/>
    </row>
    <row r="4" spans="1:26" s="32" customFormat="1" ht="69.400000000000006" customHeight="1" x14ac:dyDescent="0.2">
      <c r="A4" s="36" t="s">
        <v>20</v>
      </c>
      <c r="B4" s="46" t="s">
        <v>21</v>
      </c>
      <c r="C4" s="47" t="s">
        <v>22</v>
      </c>
      <c r="D4" s="47" t="s">
        <v>23</v>
      </c>
      <c r="E4" s="46" t="s">
        <v>24</v>
      </c>
      <c r="F4" s="46" t="s">
        <v>25</v>
      </c>
      <c r="G4" s="46" t="s">
        <v>26</v>
      </c>
      <c r="H4" s="46" t="s">
        <v>27</v>
      </c>
      <c r="I4" s="46" t="s">
        <v>28</v>
      </c>
      <c r="J4" s="46" t="s">
        <v>29</v>
      </c>
      <c r="K4" s="48" t="s">
        <v>228</v>
      </c>
      <c r="L4" s="48" t="s">
        <v>23</v>
      </c>
      <c r="M4" s="46" t="s">
        <v>24</v>
      </c>
      <c r="N4" s="46" t="s">
        <v>25</v>
      </c>
      <c r="O4" s="46" t="s">
        <v>26</v>
      </c>
      <c r="P4" s="46" t="s">
        <v>27</v>
      </c>
      <c r="Q4" s="46" t="s">
        <v>28</v>
      </c>
      <c r="R4" s="46" t="s">
        <v>29</v>
      </c>
      <c r="S4" s="47" t="s">
        <v>22</v>
      </c>
      <c r="T4" s="47" t="s">
        <v>23</v>
      </c>
      <c r="U4" s="46" t="s">
        <v>24</v>
      </c>
      <c r="V4" s="46" t="s">
        <v>25</v>
      </c>
      <c r="W4" s="46" t="s">
        <v>26</v>
      </c>
      <c r="X4" s="46" t="s">
        <v>27</v>
      </c>
      <c r="Y4" s="46" t="s">
        <v>28</v>
      </c>
      <c r="Z4" s="46" t="s">
        <v>29</v>
      </c>
    </row>
    <row r="5" spans="1:26" x14ac:dyDescent="0.2">
      <c r="A5" s="23" t="s">
        <v>30</v>
      </c>
      <c r="B5" s="28">
        <v>11230</v>
      </c>
      <c r="C5" s="45">
        <v>215.47668375961456</v>
      </c>
      <c r="D5" s="45">
        <v>6.6642273327715849</v>
      </c>
      <c r="E5" s="45">
        <v>64.262493177278714</v>
      </c>
      <c r="F5" s="45">
        <v>1.9874997889880015</v>
      </c>
      <c r="G5" s="19">
        <v>279.73917693689327</v>
      </c>
      <c r="H5" s="19">
        <f>G5*90%</f>
        <v>251.76525924320396</v>
      </c>
      <c r="I5" s="19">
        <v>8.6517271217595866</v>
      </c>
      <c r="J5" s="19">
        <f t="shared" ref="J5:J12" si="0">H5+I5</f>
        <v>260.41698636496352</v>
      </c>
      <c r="K5" s="45">
        <v>312.14368692507747</v>
      </c>
      <c r="L5" s="45">
        <v>9.6539284616003336</v>
      </c>
      <c r="M5" s="45">
        <v>32.384248530282186</v>
      </c>
      <c r="N5" s="45">
        <v>1.0015746968128512</v>
      </c>
      <c r="O5" s="19">
        <f>K5+M5</f>
        <v>344.52793545535968</v>
      </c>
      <c r="P5" s="19">
        <f>O5*90%</f>
        <v>310.07514190982374</v>
      </c>
      <c r="Q5" s="19">
        <f>N5+L5</f>
        <v>10.655503158413184</v>
      </c>
      <c r="R5" s="19">
        <f>P5+Q5</f>
        <v>320.73064506823692</v>
      </c>
      <c r="S5" s="45">
        <v>312.14368692507747</v>
      </c>
      <c r="T5" s="45">
        <v>9.6539284616003336</v>
      </c>
      <c r="U5" s="45">
        <v>96.646741707560892</v>
      </c>
      <c r="V5" s="45">
        <v>2.9890744858008524</v>
      </c>
      <c r="W5" s="19">
        <f>S5+U5</f>
        <v>408.7904286326384</v>
      </c>
      <c r="X5" s="19">
        <f>W5*90%</f>
        <v>367.91138576937459</v>
      </c>
      <c r="Y5" s="19">
        <f>V5+T5</f>
        <v>12.643002947401186</v>
      </c>
      <c r="Z5" s="19">
        <f>X5+Y5</f>
        <v>380.55438871677575</v>
      </c>
    </row>
    <row r="6" spans="1:26" x14ac:dyDescent="0.2">
      <c r="A6" s="23" t="s">
        <v>31</v>
      </c>
      <c r="B6" s="28"/>
      <c r="C6" s="45">
        <v>71.62543302961015</v>
      </c>
      <c r="D6" s="45">
        <v>2.2152195782353656</v>
      </c>
      <c r="E6" s="45">
        <v>21.361145999999998</v>
      </c>
      <c r="F6" s="45">
        <v>0.66065399999999996</v>
      </c>
      <c r="G6" s="19">
        <v>92.99</v>
      </c>
      <c r="H6" s="19">
        <f>G6*90%</f>
        <v>83.691000000000003</v>
      </c>
      <c r="I6" s="19">
        <v>2.88</v>
      </c>
      <c r="J6" s="19">
        <f t="shared" si="0"/>
        <v>86.570999999999998</v>
      </c>
      <c r="K6" s="45">
        <v>103.75798603068182</v>
      </c>
      <c r="L6" s="45">
        <v>3.2090098772375821</v>
      </c>
      <c r="M6" s="45">
        <v>10.764671999999999</v>
      </c>
      <c r="N6" s="45">
        <v>0.332928</v>
      </c>
      <c r="O6" s="19">
        <f>K6+M6</f>
        <v>114.52265803068182</v>
      </c>
      <c r="P6" s="19">
        <f>O6*90%</f>
        <v>103.07039222761364</v>
      </c>
      <c r="Q6" s="19">
        <f>N6+L6</f>
        <v>3.541937877237582</v>
      </c>
      <c r="R6" s="19">
        <f t="shared" ref="R6:R22" si="1">P6+Q6</f>
        <v>106.61233010485122</v>
      </c>
      <c r="S6" s="45">
        <v>103.75798603068182</v>
      </c>
      <c r="T6" s="45">
        <v>3.2090098772375821</v>
      </c>
      <c r="U6" s="45">
        <v>32.125817999999995</v>
      </c>
      <c r="V6" s="45">
        <v>0.99358199999999997</v>
      </c>
      <c r="W6" s="19">
        <f>S6+U6</f>
        <v>135.8838040306818</v>
      </c>
      <c r="X6" s="19">
        <f>W6*90%</f>
        <v>122.29542362761363</v>
      </c>
      <c r="Y6" s="19">
        <f>V6+T6</f>
        <v>4.2025918772375821</v>
      </c>
      <c r="Z6" s="19">
        <f t="shared" ref="Z6:Z22" si="2">X6+Y6</f>
        <v>126.49801550485121</v>
      </c>
    </row>
    <row r="7" spans="1:26" x14ac:dyDescent="0.2">
      <c r="A7" s="23" t="s">
        <v>32</v>
      </c>
      <c r="B7" s="28">
        <v>26542</v>
      </c>
      <c r="C7" s="45">
        <v>70.91500020136472</v>
      </c>
      <c r="D7" s="45">
        <v>2.1932474289081876</v>
      </c>
      <c r="E7" s="45">
        <v>21.149270710379486</v>
      </c>
      <c r="F7" s="45">
        <v>0.65410115599111807</v>
      </c>
      <c r="G7" s="19">
        <v>92.064270911744202</v>
      </c>
      <c r="H7" s="19">
        <f t="shared" ref="H7:H22" si="3">G7*90%</f>
        <v>82.857843820569784</v>
      </c>
      <c r="I7" s="19">
        <v>2.8473485848993056</v>
      </c>
      <c r="J7" s="19">
        <f t="shared" si="0"/>
        <v>85.705192405469091</v>
      </c>
      <c r="K7" s="45">
        <v>102.7288393107122</v>
      </c>
      <c r="L7" s="45">
        <v>3.1771805972385216</v>
      </c>
      <c r="M7" s="45">
        <v>10.657900200506196</v>
      </c>
      <c r="N7" s="45">
        <v>0.32962577939709886</v>
      </c>
      <c r="O7" s="19">
        <f t="shared" ref="O7:O22" si="4">K7+M7</f>
        <v>113.38673951121839</v>
      </c>
      <c r="P7" s="19">
        <f t="shared" ref="P7:P22" si="5">O7*90%</f>
        <v>102.04806556009656</v>
      </c>
      <c r="Q7" s="19">
        <f t="shared" ref="Q7:Q22" si="6">N7+L7</f>
        <v>3.5068063766356206</v>
      </c>
      <c r="R7" s="19">
        <f t="shared" si="1"/>
        <v>105.55487193673218</v>
      </c>
      <c r="S7" s="45">
        <v>102.7288393107122</v>
      </c>
      <c r="T7" s="45">
        <v>3.1771805972385216</v>
      </c>
      <c r="U7" s="45">
        <v>31.807170910885677</v>
      </c>
      <c r="V7" s="45">
        <v>0.98372693538821687</v>
      </c>
      <c r="W7" s="19">
        <f t="shared" ref="W7:W22" si="7">S7+U7</f>
        <v>134.53601022159788</v>
      </c>
      <c r="X7" s="19">
        <f t="shared" ref="X7:X22" si="8">W7*90%</f>
        <v>121.08240919943809</v>
      </c>
      <c r="Y7" s="19">
        <f t="shared" ref="Y7:Y22" si="9">V7+T7</f>
        <v>4.1609075326267382</v>
      </c>
      <c r="Z7" s="19">
        <f t="shared" si="2"/>
        <v>125.24331673206483</v>
      </c>
    </row>
    <row r="8" spans="1:26" x14ac:dyDescent="0.2">
      <c r="A8" s="14" t="s">
        <v>33</v>
      </c>
      <c r="B8" s="28">
        <v>9034</v>
      </c>
      <c r="C8" s="45">
        <v>23.547891668586047</v>
      </c>
      <c r="D8" s="45">
        <v>0.72828530933771285</v>
      </c>
      <c r="E8" s="45">
        <v>7.0227840956564203</v>
      </c>
      <c r="F8" s="45">
        <v>0.21719950811308517</v>
      </c>
      <c r="G8" s="19">
        <v>30.570675764242466</v>
      </c>
      <c r="H8" s="19">
        <f t="shared" si="3"/>
        <v>27.513608187818221</v>
      </c>
      <c r="I8" s="19">
        <v>0.94548481745079804</v>
      </c>
      <c r="J8" s="19">
        <f t="shared" si="0"/>
        <v>28.459093005269018</v>
      </c>
      <c r="K8" s="45">
        <v>34.111930796859554</v>
      </c>
      <c r="L8" s="45">
        <v>1.0550081689750377</v>
      </c>
      <c r="M8" s="45">
        <v>3.5390408041103218</v>
      </c>
      <c r="N8" s="45">
        <v>0.10945487023021613</v>
      </c>
      <c r="O8" s="19">
        <f t="shared" si="4"/>
        <v>37.650971600969875</v>
      </c>
      <c r="P8" s="19">
        <f t="shared" si="5"/>
        <v>33.88587444087289</v>
      </c>
      <c r="Q8" s="19">
        <f t="shared" si="6"/>
        <v>1.1644630392052537</v>
      </c>
      <c r="R8" s="19">
        <f t="shared" si="1"/>
        <v>35.050337480078142</v>
      </c>
      <c r="S8" s="45">
        <v>34.111930796859554</v>
      </c>
      <c r="T8" s="45">
        <v>1.0550081689750377</v>
      </c>
      <c r="U8" s="45">
        <v>10.561824899766741</v>
      </c>
      <c r="V8" s="45">
        <v>0.3266543783433013</v>
      </c>
      <c r="W8" s="19">
        <f t="shared" si="7"/>
        <v>44.673755696626294</v>
      </c>
      <c r="X8" s="19">
        <f t="shared" si="8"/>
        <v>40.206380126963666</v>
      </c>
      <c r="Y8" s="19">
        <f t="shared" si="9"/>
        <v>1.381662547318339</v>
      </c>
      <c r="Z8" s="19">
        <f t="shared" si="2"/>
        <v>41.588042674282008</v>
      </c>
    </row>
    <row r="9" spans="1:26" x14ac:dyDescent="0.2">
      <c r="A9" s="23" t="s">
        <v>34</v>
      </c>
      <c r="B9" s="28">
        <v>8804</v>
      </c>
      <c r="C9" s="45">
        <v>18.587915146092598</v>
      </c>
      <c r="D9" s="45">
        <v>0.5748839735904927</v>
      </c>
      <c r="E9" s="45">
        <v>5.5435499999999998</v>
      </c>
      <c r="F9" s="45">
        <v>0.17144999999999999</v>
      </c>
      <c r="G9" s="19">
        <v>24.131465146092598</v>
      </c>
      <c r="H9" s="19">
        <f t="shared" si="3"/>
        <v>21.718318631483339</v>
      </c>
      <c r="I9" s="19">
        <v>0.74633397359049269</v>
      </c>
      <c r="J9" s="19">
        <f t="shared" si="0"/>
        <v>22.46465260507383</v>
      </c>
      <c r="K9" s="45">
        <v>26.926812983740955</v>
      </c>
      <c r="L9" s="45">
        <v>0.83278803042497795</v>
      </c>
      <c r="M9" s="45">
        <v>2.7935999999999996</v>
      </c>
      <c r="N9" s="45">
        <v>8.6399999999999991E-2</v>
      </c>
      <c r="O9" s="19">
        <f t="shared" si="4"/>
        <v>29.720412983740957</v>
      </c>
      <c r="P9" s="19">
        <f t="shared" si="5"/>
        <v>26.748371685366862</v>
      </c>
      <c r="Q9" s="19">
        <f t="shared" si="6"/>
        <v>0.91918803042497799</v>
      </c>
      <c r="R9" s="19">
        <f t="shared" si="1"/>
        <v>27.667559715791839</v>
      </c>
      <c r="S9" s="45">
        <v>26.926812983740955</v>
      </c>
      <c r="T9" s="45">
        <v>0.83278803042497795</v>
      </c>
      <c r="U9" s="45">
        <v>8.3371499999999994</v>
      </c>
      <c r="V9" s="45">
        <v>0.25784999999999997</v>
      </c>
      <c r="W9" s="19">
        <f t="shared" si="7"/>
        <v>35.263962983740953</v>
      </c>
      <c r="X9" s="19">
        <f t="shared" si="8"/>
        <v>31.737566685366858</v>
      </c>
      <c r="Y9" s="19">
        <f t="shared" si="9"/>
        <v>1.0906380304249779</v>
      </c>
      <c r="Z9" s="19">
        <f t="shared" si="2"/>
        <v>32.828204715791834</v>
      </c>
    </row>
    <row r="10" spans="1:26" x14ac:dyDescent="0.2">
      <c r="A10" s="23" t="s">
        <v>35</v>
      </c>
      <c r="B10" s="28">
        <v>22590</v>
      </c>
      <c r="C10" s="45">
        <v>4.9188370173118052</v>
      </c>
      <c r="D10" s="45">
        <v>0.15212897991685997</v>
      </c>
      <c r="E10" s="45">
        <v>1.4669648926738768</v>
      </c>
      <c r="F10" s="45">
        <v>4.5370048227027122E-2</v>
      </c>
      <c r="G10" s="19">
        <v>6.3858019099856822</v>
      </c>
      <c r="H10" s="19">
        <f t="shared" si="3"/>
        <v>5.747221718987114</v>
      </c>
      <c r="I10" s="19">
        <v>0.19749902814388709</v>
      </c>
      <c r="J10" s="19">
        <f t="shared" si="0"/>
        <v>5.9447207471310008</v>
      </c>
      <c r="K10" s="45">
        <v>7.125522331131334</v>
      </c>
      <c r="L10" s="45">
        <v>0.22037697931334022</v>
      </c>
      <c r="M10" s="45">
        <v>0.73925789867030012</v>
      </c>
      <c r="N10" s="45">
        <v>2.2863646350627841E-2</v>
      </c>
      <c r="O10" s="19">
        <f t="shared" si="4"/>
        <v>7.8647802298016343</v>
      </c>
      <c r="P10" s="19">
        <f t="shared" si="5"/>
        <v>7.0783022068214709</v>
      </c>
      <c r="Q10" s="19">
        <f t="shared" si="6"/>
        <v>0.24324062566396806</v>
      </c>
      <c r="R10" s="19">
        <f t="shared" si="1"/>
        <v>7.3215428324854388</v>
      </c>
      <c r="S10" s="45">
        <v>7.125522331131334</v>
      </c>
      <c r="T10" s="45">
        <v>0.22037697931334022</v>
      </c>
      <c r="U10" s="45">
        <v>2.2062227913441768</v>
      </c>
      <c r="V10" s="45">
        <v>6.8233694577654949E-2</v>
      </c>
      <c r="W10" s="19">
        <f t="shared" si="7"/>
        <v>9.3317451224755104</v>
      </c>
      <c r="X10" s="19">
        <f t="shared" si="8"/>
        <v>8.39857061022796</v>
      </c>
      <c r="Y10" s="19">
        <f t="shared" si="9"/>
        <v>0.28861067389099515</v>
      </c>
      <c r="Z10" s="19">
        <f t="shared" si="2"/>
        <v>8.6871812841189548</v>
      </c>
    </row>
    <row r="11" spans="1:26" s="14" customFormat="1" x14ac:dyDescent="0.2">
      <c r="A11" s="14" t="s">
        <v>36</v>
      </c>
      <c r="B11" s="28" t="s">
        <v>37</v>
      </c>
      <c r="C11" s="19">
        <v>4.793832279166244</v>
      </c>
      <c r="D11" s="19">
        <v>0.1482628539948323</v>
      </c>
      <c r="E11" s="19">
        <v>1.4296842180688769</v>
      </c>
      <c r="F11" s="19">
        <v>4.4217037672233311E-2</v>
      </c>
      <c r="G11" s="19">
        <v>6.2235164972351207</v>
      </c>
      <c r="H11" s="19">
        <f t="shared" si="3"/>
        <v>5.6011648475116091</v>
      </c>
      <c r="I11" s="19">
        <v>0.19247989166706561</v>
      </c>
      <c r="J11" s="19">
        <f t="shared" si="0"/>
        <v>5.7936447391786752</v>
      </c>
      <c r="K11" s="19">
        <v>6.9444380524657614</v>
      </c>
      <c r="L11" s="19">
        <v>0.21477643461234314</v>
      </c>
      <c r="M11" s="19">
        <v>0.72047078705833167</v>
      </c>
      <c r="N11" s="19">
        <v>2.2282601661597887E-2</v>
      </c>
      <c r="O11" s="19">
        <f t="shared" si="4"/>
        <v>7.6649088395240934</v>
      </c>
      <c r="P11" s="19">
        <f t="shared" si="5"/>
        <v>6.8984179555716842</v>
      </c>
      <c r="Q11" s="19">
        <f t="shared" si="6"/>
        <v>0.23705903627394104</v>
      </c>
      <c r="R11" s="19">
        <f t="shared" si="1"/>
        <v>7.1354769918456249</v>
      </c>
      <c r="S11" s="19">
        <v>6.9444380524657614</v>
      </c>
      <c r="T11" s="19">
        <v>0.21477643461234314</v>
      </c>
      <c r="U11" s="19">
        <v>2.1501550051272083</v>
      </c>
      <c r="V11" s="19">
        <v>6.6499639333831184E-2</v>
      </c>
      <c r="W11" s="19">
        <f t="shared" si="7"/>
        <v>9.0945930575929701</v>
      </c>
      <c r="X11" s="19">
        <f t="shared" si="8"/>
        <v>8.1851337518336731</v>
      </c>
      <c r="Y11" s="19">
        <f t="shared" si="9"/>
        <v>0.28127607394617432</v>
      </c>
      <c r="Z11" s="19">
        <f t="shared" si="2"/>
        <v>8.4664098257798468</v>
      </c>
    </row>
    <row r="12" spans="1:26" s="14" customFormat="1" x14ac:dyDescent="0.2">
      <c r="A12" s="14" t="s">
        <v>38</v>
      </c>
      <c r="B12" s="28">
        <v>21232</v>
      </c>
      <c r="C12" s="19">
        <v>2.0131920033080575</v>
      </c>
      <c r="D12" s="19">
        <v>6.2263670205403847E-2</v>
      </c>
      <c r="E12" s="19">
        <v>0.60040248958659548</v>
      </c>
      <c r="F12" s="19">
        <v>1.8569149162472025E-2</v>
      </c>
      <c r="G12" s="19">
        <v>2.6135944928946531</v>
      </c>
      <c r="H12" s="19">
        <f>G12*90%</f>
        <v>2.3522350436051878</v>
      </c>
      <c r="I12" s="19">
        <v>8.0832819367875869E-2</v>
      </c>
      <c r="J12" s="19">
        <f t="shared" si="0"/>
        <v>2.4330678629730635</v>
      </c>
      <c r="K12" s="19">
        <v>2.9163488291926174</v>
      </c>
      <c r="L12" s="19">
        <v>9.0196355542039711E-2</v>
      </c>
      <c r="M12" s="19">
        <v>0.30256503412237884</v>
      </c>
      <c r="N12" s="19">
        <v>9.3576814677024372E-3</v>
      </c>
      <c r="O12" s="19">
        <f>K12+M12</f>
        <v>3.2189138633149961</v>
      </c>
      <c r="P12" s="19">
        <f>O12*90%</f>
        <v>2.8970224769834965</v>
      </c>
      <c r="Q12" s="19">
        <f t="shared" si="6"/>
        <v>9.955403700974215E-2</v>
      </c>
      <c r="R12" s="19">
        <f t="shared" si="1"/>
        <v>2.9965765139932388</v>
      </c>
      <c r="S12" s="19">
        <v>2.9163488291926174</v>
      </c>
      <c r="T12" s="19">
        <v>9.0196355542039711E-2</v>
      </c>
      <c r="U12" s="19">
        <v>0.90296752370897426</v>
      </c>
      <c r="V12" s="19">
        <v>2.7926830630174461E-2</v>
      </c>
      <c r="W12" s="19">
        <f>S12+U12</f>
        <v>3.8193163529015917</v>
      </c>
      <c r="X12" s="19">
        <f>W12*90%</f>
        <v>3.4373847176114327</v>
      </c>
      <c r="Y12" s="19">
        <f>V12+T12</f>
        <v>0.11812318617221418</v>
      </c>
      <c r="Z12" s="19">
        <f t="shared" si="2"/>
        <v>3.555507903783647</v>
      </c>
    </row>
    <row r="13" spans="1:26" x14ac:dyDescent="0.2">
      <c r="A13" s="23" t="s">
        <v>39</v>
      </c>
      <c r="B13" s="30">
        <v>48920</v>
      </c>
      <c r="C13" s="45">
        <v>0.28402452240253601</v>
      </c>
      <c r="D13" s="45">
        <v>8.7842635794598764E-3</v>
      </c>
      <c r="E13" s="45">
        <v>8.4705795609119616E-2</v>
      </c>
      <c r="F13" s="45">
        <v>2.6197668745088542E-3</v>
      </c>
      <c r="G13" s="19">
        <v>0.36873031801165562</v>
      </c>
      <c r="H13" s="19">
        <f t="shared" si="3"/>
        <v>0.33185728621049004</v>
      </c>
      <c r="I13" s="19">
        <v>1.140403045396873E-2</v>
      </c>
      <c r="J13" s="19">
        <f t="shared" ref="J13:J22" si="10">H13+I13</f>
        <v>0.34326131666445875</v>
      </c>
      <c r="K13" s="45">
        <v>0.41144341027062981</v>
      </c>
      <c r="L13" s="45">
        <v>1.2725053925895766E-2</v>
      </c>
      <c r="M13" s="45">
        <v>4.2686385188847681E-2</v>
      </c>
      <c r="N13" s="45">
        <v>1.3201974800674541E-3</v>
      </c>
      <c r="O13" s="19">
        <f t="shared" si="4"/>
        <v>0.45412979545947751</v>
      </c>
      <c r="P13" s="19">
        <f t="shared" si="5"/>
        <v>0.40871681591352976</v>
      </c>
      <c r="Q13" s="19">
        <f t="shared" si="6"/>
        <v>1.404525140596322E-2</v>
      </c>
      <c r="R13" s="19">
        <f t="shared" si="1"/>
        <v>0.42276206731949301</v>
      </c>
      <c r="S13" s="45">
        <v>0.41144341027062981</v>
      </c>
      <c r="T13" s="45">
        <v>1.2725053925895766E-2</v>
      </c>
      <c r="U13" s="45">
        <v>0.12739218079796727</v>
      </c>
      <c r="V13" s="45">
        <v>3.9399643545763073E-3</v>
      </c>
      <c r="W13" s="19">
        <f t="shared" si="7"/>
        <v>0.53883559106859713</v>
      </c>
      <c r="X13" s="19">
        <f t="shared" si="8"/>
        <v>0.48495203196173742</v>
      </c>
      <c r="Y13" s="19">
        <f t="shared" si="9"/>
        <v>1.6665018280472073E-2</v>
      </c>
      <c r="Z13" s="19">
        <f t="shared" si="2"/>
        <v>0.50161705024220948</v>
      </c>
    </row>
    <row r="14" spans="1:26" x14ac:dyDescent="0.2">
      <c r="A14" s="23" t="s">
        <v>40</v>
      </c>
      <c r="B14" s="30">
        <v>91008</v>
      </c>
      <c r="C14" s="45">
        <v>0.20746807238217888</v>
      </c>
      <c r="D14" s="45">
        <v>6.4165383210983166E-3</v>
      </c>
      <c r="E14" s="45">
        <v>6.1874052233124942E-2</v>
      </c>
      <c r="F14" s="45">
        <v>1.9136304814368541E-3</v>
      </c>
      <c r="G14" s="19">
        <v>0.26934212461530382</v>
      </c>
      <c r="H14" s="19">
        <f t="shared" si="3"/>
        <v>0.24240791215377344</v>
      </c>
      <c r="I14" s="19">
        <v>8.3301688025351709E-3</v>
      </c>
      <c r="J14" s="19">
        <f t="shared" si="10"/>
        <v>0.25073808095630862</v>
      </c>
      <c r="K14" s="45">
        <v>0.30054225776399146</v>
      </c>
      <c r="L14" s="45">
        <v>9.2951213741440664E-3</v>
      </c>
      <c r="M14" s="45">
        <v>3.1180624747401547E-2</v>
      </c>
      <c r="N14" s="45">
        <v>9.6434921899180037E-4</v>
      </c>
      <c r="O14" s="19">
        <f t="shared" si="4"/>
        <v>0.33172288251139304</v>
      </c>
      <c r="P14" s="19">
        <f t="shared" si="5"/>
        <v>0.29855059426025377</v>
      </c>
      <c r="Q14" s="19">
        <f t="shared" si="6"/>
        <v>1.0259470593135867E-2</v>
      </c>
      <c r="R14" s="19">
        <f t="shared" si="1"/>
        <v>0.30881006485338963</v>
      </c>
      <c r="S14" s="45">
        <v>0.30054225776399146</v>
      </c>
      <c r="T14" s="45">
        <v>9.2951213741440664E-3</v>
      </c>
      <c r="U14" s="45">
        <v>9.3054676980526482E-2</v>
      </c>
      <c r="V14" s="45">
        <v>2.877979700428654E-3</v>
      </c>
      <c r="W14" s="19">
        <f t="shared" si="7"/>
        <v>0.39359693474451796</v>
      </c>
      <c r="X14" s="19">
        <f t="shared" si="8"/>
        <v>0.35423724127006617</v>
      </c>
      <c r="Y14" s="19">
        <f t="shared" si="9"/>
        <v>1.217310107457272E-2</v>
      </c>
      <c r="Z14" s="19">
        <f t="shared" si="2"/>
        <v>0.36641034234463887</v>
      </c>
    </row>
    <row r="15" spans="1:26" x14ac:dyDescent="0.2">
      <c r="A15" s="14" t="s">
        <v>41</v>
      </c>
      <c r="B15" s="28" t="s">
        <v>37</v>
      </c>
      <c r="C15" s="45">
        <v>0.13932536573062293</v>
      </c>
      <c r="D15" s="45">
        <v>4.3090319298130803E-3</v>
      </c>
      <c r="E15" s="45">
        <v>4.1551573972961317E-2</v>
      </c>
      <c r="F15" s="45">
        <v>1.2851002259678759E-3</v>
      </c>
      <c r="G15" s="19">
        <v>0.18087693970358426</v>
      </c>
      <c r="H15" s="19">
        <f t="shared" si="3"/>
        <v>0.16278924573322584</v>
      </c>
      <c r="I15" s="19">
        <v>5.5941321557809558E-3</v>
      </c>
      <c r="J15" s="19">
        <f t="shared" si="10"/>
        <v>0.16838337788900679</v>
      </c>
      <c r="K15" s="45">
        <v>0.20182941644794539</v>
      </c>
      <c r="L15" s="45">
        <v>6.2421469004519193E-3</v>
      </c>
      <c r="M15" s="45">
        <v>2.0939375860389957E-2</v>
      </c>
      <c r="N15" s="45">
        <v>6.4760956269247286E-4</v>
      </c>
      <c r="O15" s="19">
        <f t="shared" si="4"/>
        <v>0.22276879230833535</v>
      </c>
      <c r="P15" s="19">
        <f t="shared" si="5"/>
        <v>0.20049191307750183</v>
      </c>
      <c r="Q15" s="19">
        <f t="shared" si="6"/>
        <v>6.8897564631443921E-3</v>
      </c>
      <c r="R15" s="19">
        <f t="shared" si="1"/>
        <v>0.20738166954064621</v>
      </c>
      <c r="S15" s="45">
        <v>0.20182941644794539</v>
      </c>
      <c r="T15" s="45">
        <v>6.2421469004519193E-3</v>
      </c>
      <c r="U15" s="45">
        <v>6.2490949833351274E-2</v>
      </c>
      <c r="V15" s="45">
        <v>1.9327097886603487E-3</v>
      </c>
      <c r="W15" s="19">
        <f t="shared" si="7"/>
        <v>0.26432036628129668</v>
      </c>
      <c r="X15" s="19">
        <f t="shared" si="8"/>
        <v>0.23788832965316703</v>
      </c>
      <c r="Y15" s="19">
        <f t="shared" si="9"/>
        <v>8.1748566891122684E-3</v>
      </c>
      <c r="Z15" s="19">
        <f t="shared" si="2"/>
        <v>0.24606318634227931</v>
      </c>
    </row>
    <row r="16" spans="1:26" x14ac:dyDescent="0.2">
      <c r="A16" s="23" t="s">
        <v>42</v>
      </c>
      <c r="B16" s="30">
        <v>932</v>
      </c>
      <c r="C16" s="45">
        <v>3.0301063734734495E-2</v>
      </c>
      <c r="D16" s="45">
        <v>9.3714630107426288E-4</v>
      </c>
      <c r="E16" s="45">
        <v>9.0368102364615042E-3</v>
      </c>
      <c r="F16" s="45">
        <v>2.794889763854073E-4</v>
      </c>
      <c r="G16" s="19">
        <v>3.9337873971196001E-2</v>
      </c>
      <c r="H16" s="19">
        <f t="shared" si="3"/>
        <v>3.5404086574076399E-2</v>
      </c>
      <c r="I16" s="19">
        <v>1.2166352774596702E-3</v>
      </c>
      <c r="J16" s="19">
        <f t="shared" si="10"/>
        <v>3.6620721851536066E-2</v>
      </c>
      <c r="K16" s="45">
        <v>4.389470631756813E-2</v>
      </c>
      <c r="L16" s="45">
        <v>1.3575682366258183E-3</v>
      </c>
      <c r="M16" s="45">
        <v>4.5539831112876867E-3</v>
      </c>
      <c r="N16" s="45">
        <v>1.4084483849343362E-4</v>
      </c>
      <c r="O16" s="19">
        <f t="shared" si="4"/>
        <v>4.8448689428855815E-2</v>
      </c>
      <c r="P16" s="19">
        <f t="shared" si="5"/>
        <v>4.3603820485970238E-2</v>
      </c>
      <c r="Q16" s="19">
        <f t="shared" si="6"/>
        <v>1.4984130751192518E-3</v>
      </c>
      <c r="R16" s="19">
        <f t="shared" si="1"/>
        <v>4.5102233561089493E-2</v>
      </c>
      <c r="S16" s="45">
        <v>4.389470631756813E-2</v>
      </c>
      <c r="T16" s="45">
        <v>1.3575682366258183E-3</v>
      </c>
      <c r="U16" s="45">
        <v>1.3590793347749189E-2</v>
      </c>
      <c r="V16" s="45">
        <v>4.2033381487884089E-4</v>
      </c>
      <c r="W16" s="19">
        <f t="shared" si="7"/>
        <v>5.7485499665317318E-2</v>
      </c>
      <c r="X16" s="19">
        <f t="shared" si="8"/>
        <v>5.1736949698785589E-2</v>
      </c>
      <c r="Y16" s="19">
        <f t="shared" si="9"/>
        <v>1.7779020515046591E-3</v>
      </c>
      <c r="Z16" s="19">
        <f t="shared" si="2"/>
        <v>5.3514851750290249E-2</v>
      </c>
    </row>
    <row r="17" spans="1:26" x14ac:dyDescent="0.2">
      <c r="A17" s="23" t="s">
        <v>43</v>
      </c>
      <c r="B17" s="28">
        <v>7712</v>
      </c>
      <c r="C17" s="45">
        <v>5.5173822663584227E-3</v>
      </c>
      <c r="D17" s="45">
        <v>1.7064068865026049E-4</v>
      </c>
      <c r="E17" s="45">
        <v>1.6454714916804831E-3</v>
      </c>
      <c r="F17" s="45">
        <v>5.0890870876715972E-5</v>
      </c>
      <c r="G17" s="19">
        <v>7.1628537580389062E-3</v>
      </c>
      <c r="H17" s="19">
        <f t="shared" si="3"/>
        <v>6.446568382235016E-3</v>
      </c>
      <c r="I17" s="19">
        <v>2.2153155952697647E-4</v>
      </c>
      <c r="J17" s="19">
        <f t="shared" si="10"/>
        <v>6.6680999417619924E-3</v>
      </c>
      <c r="K17" s="45">
        <v>7.9925865422982804E-3</v>
      </c>
      <c r="L17" s="45">
        <v>2.4719339821541072E-4</v>
      </c>
      <c r="M17" s="45">
        <v>8.2921398005945609E-4</v>
      </c>
      <c r="N17" s="45">
        <v>2.5645793197715134E-5</v>
      </c>
      <c r="O17" s="19">
        <f t="shared" si="4"/>
        <v>8.8218005223577364E-3</v>
      </c>
      <c r="P17" s="19">
        <f t="shared" si="5"/>
        <v>7.9396204701219636E-3</v>
      </c>
      <c r="Q17" s="19">
        <f t="shared" si="6"/>
        <v>2.7283919141312584E-4</v>
      </c>
      <c r="R17" s="19">
        <f t="shared" si="1"/>
        <v>8.2124596615350889E-3</v>
      </c>
      <c r="S17" s="45">
        <v>7.9925865422982804E-3</v>
      </c>
      <c r="T17" s="45">
        <v>2.4719339821541072E-4</v>
      </c>
      <c r="U17" s="45">
        <v>2.4746854717399391E-3</v>
      </c>
      <c r="V17" s="45">
        <v>7.6536664074431106E-5</v>
      </c>
      <c r="W17" s="19">
        <f t="shared" si="7"/>
        <v>1.046727201403822E-2</v>
      </c>
      <c r="X17" s="19">
        <f t="shared" si="8"/>
        <v>9.4205448126343985E-3</v>
      </c>
      <c r="Y17" s="19">
        <f t="shared" si="9"/>
        <v>3.2373006228984184E-4</v>
      </c>
      <c r="Z17" s="19">
        <f t="shared" si="2"/>
        <v>9.7442748749242396E-3</v>
      </c>
    </row>
    <row r="18" spans="1:26" x14ac:dyDescent="0.2">
      <c r="A18" s="23" t="s">
        <v>44</v>
      </c>
      <c r="B18" s="30">
        <v>1910</v>
      </c>
      <c r="C18" s="45">
        <v>3.8591663274545156E-3</v>
      </c>
      <c r="D18" s="45">
        <v>1.1935565961199534E-4</v>
      </c>
      <c r="E18" s="45">
        <v>1.1509349664240126E-3</v>
      </c>
      <c r="F18" s="45">
        <v>3.5595926796618949E-5</v>
      </c>
      <c r="G18" s="19">
        <v>5.0101012938785286E-3</v>
      </c>
      <c r="H18" s="19">
        <f t="shared" si="3"/>
        <v>4.5090911644906761E-3</v>
      </c>
      <c r="I18" s="19">
        <v>1.5495158640861428E-4</v>
      </c>
      <c r="J18" s="19">
        <f t="shared" si="10"/>
        <v>4.66404275089929E-3</v>
      </c>
      <c r="K18" s="45">
        <v>5.5904628978448037E-3</v>
      </c>
      <c r="L18" s="45">
        <v>1.7290091436633414E-4</v>
      </c>
      <c r="M18" s="45">
        <v>5.7999872323729771E-4</v>
      </c>
      <c r="N18" s="45">
        <v>1.7938104842390649E-5</v>
      </c>
      <c r="O18" s="19">
        <f t="shared" si="4"/>
        <v>6.170461621082101E-3</v>
      </c>
      <c r="P18" s="19">
        <f t="shared" si="5"/>
        <v>5.5534154589738909E-3</v>
      </c>
      <c r="Q18" s="19">
        <f t="shared" si="6"/>
        <v>1.908390192087248E-4</v>
      </c>
      <c r="R18" s="19">
        <f t="shared" si="1"/>
        <v>5.7442544781826158E-3</v>
      </c>
      <c r="S18" s="45">
        <v>5.5904628978448037E-3</v>
      </c>
      <c r="T18" s="45">
        <v>1.7290091436633414E-4</v>
      </c>
      <c r="U18" s="45">
        <v>1.7309336896613101E-3</v>
      </c>
      <c r="V18" s="45">
        <v>5.3534031639009595E-5</v>
      </c>
      <c r="W18" s="19">
        <f t="shared" si="7"/>
        <v>7.3213965875061141E-3</v>
      </c>
      <c r="X18" s="19">
        <f t="shared" si="8"/>
        <v>6.589256928755503E-3</v>
      </c>
      <c r="Y18" s="19">
        <f t="shared" si="9"/>
        <v>2.2643494600534374E-4</v>
      </c>
      <c r="Z18" s="19">
        <f t="shared" si="2"/>
        <v>6.8156918747608467E-3</v>
      </c>
    </row>
    <row r="19" spans="1:26" x14ac:dyDescent="0.2">
      <c r="A19" s="14" t="s">
        <v>45</v>
      </c>
      <c r="B19" s="28" t="s">
        <v>37</v>
      </c>
      <c r="C19" s="45">
        <v>1.9539201835371299E-4</v>
      </c>
      <c r="D19" s="45">
        <v>6.0430521140323604E-6</v>
      </c>
      <c r="E19" s="45">
        <v>5.8272561222253045E-5</v>
      </c>
      <c r="F19" s="45">
        <v>1.8022441615129808E-6</v>
      </c>
      <c r="G19" s="19">
        <v>2.5366457957596601E-4</v>
      </c>
      <c r="H19" s="19">
        <f t="shared" si="3"/>
        <v>2.2829812161836942E-4</v>
      </c>
      <c r="I19" s="19">
        <v>7.8452962755453404E-6</v>
      </c>
      <c r="J19" s="19">
        <f t="shared" si="10"/>
        <v>2.3614341789391475E-4</v>
      </c>
      <c r="K19" s="45">
        <v>2.8304865259900299E-4</v>
      </c>
      <c r="L19" s="45">
        <v>8.754082039144422E-6</v>
      </c>
      <c r="M19" s="45">
        <v>2.9365700143497596E-5</v>
      </c>
      <c r="N19" s="45">
        <v>9.082175302112658E-7</v>
      </c>
      <c r="O19" s="19">
        <f t="shared" si="4"/>
        <v>3.1241435274250058E-4</v>
      </c>
      <c r="P19" s="19">
        <f t="shared" si="5"/>
        <v>2.8117291746825051E-4</v>
      </c>
      <c r="Q19" s="19">
        <f t="shared" si="6"/>
        <v>9.6622995693556872E-6</v>
      </c>
      <c r="R19" s="19">
        <f t="shared" si="1"/>
        <v>2.9083521703760618E-4</v>
      </c>
      <c r="S19" s="45">
        <v>2.8304865259900299E-4</v>
      </c>
      <c r="T19" s="45">
        <v>8.754082039144422E-6</v>
      </c>
      <c r="U19" s="45">
        <v>8.7638261365750633E-5</v>
      </c>
      <c r="V19" s="45">
        <v>2.7104616917242464E-6</v>
      </c>
      <c r="W19" s="19">
        <f t="shared" si="7"/>
        <v>3.7068691396475361E-4</v>
      </c>
      <c r="X19" s="19">
        <f t="shared" si="8"/>
        <v>3.3361822256827825E-4</v>
      </c>
      <c r="Y19" s="19">
        <f t="shared" si="9"/>
        <v>1.1464543730868668E-5</v>
      </c>
      <c r="Z19" s="19">
        <f t="shared" si="2"/>
        <v>3.4508276629914694E-4</v>
      </c>
    </row>
    <row r="20" spans="1:26" x14ac:dyDescent="0.2">
      <c r="A20" s="23" t="s">
        <v>46</v>
      </c>
      <c r="B20" s="28">
        <v>608</v>
      </c>
      <c r="C20" s="45">
        <v>1.6667675429350899E-4</v>
      </c>
      <c r="D20" s="45">
        <v>5.1549511637167734E-6</v>
      </c>
      <c r="E20" s="45">
        <v>4.9708690512180088E-5</v>
      </c>
      <c r="F20" s="45">
        <v>1.537382180789075E-6</v>
      </c>
      <c r="G20" s="19">
        <v>2.1638544480568906E-4</v>
      </c>
      <c r="H20" s="19">
        <f t="shared" si="3"/>
        <v>1.9474690032512016E-4</v>
      </c>
      <c r="I20" s="19">
        <v>6.6923333445058482E-6</v>
      </c>
      <c r="J20" s="19">
        <f t="shared" si="10"/>
        <v>2.01439233669626E-4</v>
      </c>
      <c r="K20" s="45">
        <v>2.4145116632629484E-4</v>
      </c>
      <c r="L20" s="45">
        <v>7.4675618451431391E-6</v>
      </c>
      <c r="M20" s="45">
        <v>2.5050048762043508E-5</v>
      </c>
      <c r="N20" s="45">
        <v>7.7474377614567553E-7</v>
      </c>
      <c r="O20" s="19">
        <f t="shared" si="4"/>
        <v>2.6650121508833835E-4</v>
      </c>
      <c r="P20" s="19">
        <f t="shared" si="5"/>
        <v>2.3985109357950452E-4</v>
      </c>
      <c r="Q20" s="19">
        <f t="shared" si="6"/>
        <v>8.2423056212888152E-6</v>
      </c>
      <c r="R20" s="19">
        <f t="shared" si="1"/>
        <v>2.4809339920079331E-4</v>
      </c>
      <c r="S20" s="45">
        <v>2.4145116632629484E-4</v>
      </c>
      <c r="T20" s="45">
        <v>7.4675618451431391E-6</v>
      </c>
      <c r="U20" s="45">
        <v>7.4758739274223589E-5</v>
      </c>
      <c r="V20" s="45">
        <v>2.3121259569347504E-6</v>
      </c>
      <c r="W20" s="19">
        <f t="shared" si="7"/>
        <v>3.1620990560051842E-4</v>
      </c>
      <c r="X20" s="19">
        <f t="shared" si="8"/>
        <v>2.8458891504046658E-4</v>
      </c>
      <c r="Y20" s="19">
        <f t="shared" si="9"/>
        <v>9.7796878020778899E-6</v>
      </c>
      <c r="Z20" s="19">
        <f t="shared" si="2"/>
        <v>2.9436860284254448E-4</v>
      </c>
    </row>
    <row r="21" spans="1:26" x14ac:dyDescent="0.2">
      <c r="A21" s="14" t="s">
        <v>47</v>
      </c>
      <c r="B21" s="28" t="s">
        <v>37</v>
      </c>
      <c r="C21" s="45">
        <v>3.4770727637898286E-5</v>
      </c>
      <c r="D21" s="45">
        <v>1.0753833290071635E-6</v>
      </c>
      <c r="E21" s="45">
        <v>1.0369816393184368E-5</v>
      </c>
      <c r="F21" s="45">
        <v>3.2071597092322787E-7</v>
      </c>
      <c r="G21" s="19">
        <v>4.5140544031082653E-5</v>
      </c>
      <c r="H21" s="19">
        <f t="shared" si="3"/>
        <v>4.0626489627974389E-5</v>
      </c>
      <c r="I21" s="19">
        <v>1.3960992999303913E-6</v>
      </c>
      <c r="J21" s="19">
        <f t="shared" si="10"/>
        <v>4.202258892790478E-5</v>
      </c>
      <c r="K21" s="45">
        <v>5.0369547797892447E-5</v>
      </c>
      <c r="L21" s="45">
        <v>1.5578210659141993E-6</v>
      </c>
      <c r="M21" s="45">
        <v>5.2257342453842483E-6</v>
      </c>
      <c r="N21" s="45">
        <v>1.6162064676446129E-7</v>
      </c>
      <c r="O21" s="19">
        <f t="shared" si="4"/>
        <v>5.5595282043276699E-5</v>
      </c>
      <c r="P21" s="19">
        <f t="shared" si="5"/>
        <v>5.0035753838949032E-5</v>
      </c>
      <c r="Q21" s="19">
        <f t="shared" si="6"/>
        <v>1.7194417126786605E-6</v>
      </c>
      <c r="R21" s="19">
        <f t="shared" si="1"/>
        <v>5.1755195551627695E-5</v>
      </c>
      <c r="S21" s="45">
        <v>5.0369547797892447E-5</v>
      </c>
      <c r="T21" s="45">
        <v>1.5578210659141993E-6</v>
      </c>
      <c r="U21" s="45">
        <v>1.5595550638568615E-5</v>
      </c>
      <c r="V21" s="45">
        <v>4.8233661768768919E-7</v>
      </c>
      <c r="W21" s="19">
        <f t="shared" si="7"/>
        <v>6.5965098436461059E-5</v>
      </c>
      <c r="X21" s="19">
        <f t="shared" si="8"/>
        <v>5.9368588592814954E-5</v>
      </c>
      <c r="Y21" s="19">
        <f t="shared" si="9"/>
        <v>2.0401576836018884E-6</v>
      </c>
      <c r="Z21" s="19">
        <f t="shared" si="2"/>
        <v>6.1408746276416849E-5</v>
      </c>
    </row>
    <row r="22" spans="1:26" x14ac:dyDescent="0.2">
      <c r="A22" s="14" t="s">
        <v>48</v>
      </c>
      <c r="B22" s="28" t="s">
        <v>37</v>
      </c>
      <c r="C22" s="45">
        <v>1.0554857441178473E-5</v>
      </c>
      <c r="D22" s="45">
        <v>3.2643888993335481E-7</v>
      </c>
      <c r="E22" s="45">
        <v>3.147818327562395E-6</v>
      </c>
      <c r="F22" s="45">
        <v>9.7355206007084392E-8</v>
      </c>
      <c r="G22" s="19">
        <v>1.3702675768740867E-5</v>
      </c>
      <c r="H22" s="19">
        <f t="shared" si="3"/>
        <v>1.233240819186678E-5</v>
      </c>
      <c r="I22" s="19">
        <v>4.2379409594043923E-7</v>
      </c>
      <c r="J22" s="19">
        <f t="shared" si="10"/>
        <v>1.275620228780722E-5</v>
      </c>
      <c r="K22" s="45">
        <v>1.528997040038691E-5</v>
      </c>
      <c r="L22" s="45">
        <v>4.7288568248619305E-7</v>
      </c>
      <c r="M22" s="45">
        <v>1.5863021493227818E-6</v>
      </c>
      <c r="N22" s="45">
        <v>4.9060891216168506E-8</v>
      </c>
      <c r="O22" s="19">
        <f t="shared" si="4"/>
        <v>1.6876272549709692E-5</v>
      </c>
      <c r="P22" s="19">
        <f t="shared" si="5"/>
        <v>1.5188645294738723E-5</v>
      </c>
      <c r="Q22" s="19">
        <f t="shared" si="6"/>
        <v>5.2194657370236151E-7</v>
      </c>
      <c r="R22" s="19">
        <f t="shared" si="1"/>
        <v>1.5710591868441085E-5</v>
      </c>
      <c r="S22" s="45">
        <v>1.528997040038691E-5</v>
      </c>
      <c r="T22" s="45">
        <v>4.7288568248619305E-7</v>
      </c>
      <c r="U22" s="45">
        <v>4.7341204768851768E-6</v>
      </c>
      <c r="V22" s="45">
        <v>1.4641609722325288E-7</v>
      </c>
      <c r="W22" s="19">
        <f t="shared" si="7"/>
        <v>2.0024090877272087E-5</v>
      </c>
      <c r="X22" s="19">
        <f t="shared" si="8"/>
        <v>1.8021681789544881E-5</v>
      </c>
      <c r="Y22" s="19">
        <f t="shared" si="9"/>
        <v>6.1930177970944593E-7</v>
      </c>
      <c r="Z22" s="19">
        <f t="shared" si="2"/>
        <v>1.8640983569254327E-5</v>
      </c>
    </row>
    <row r="23" spans="1:26" x14ac:dyDescent="0.2">
      <c r="B23" s="30"/>
      <c r="C23" s="45"/>
      <c r="D23" s="45"/>
      <c r="F23" s="45"/>
      <c r="J23" s="45"/>
      <c r="K23" s="45"/>
      <c r="L23" s="45"/>
      <c r="Q23" s="45"/>
      <c r="R23" s="45"/>
    </row>
    <row r="24" spans="1:26" x14ac:dyDescent="0.2">
      <c r="A24" s="23" t="s">
        <v>49</v>
      </c>
      <c r="K24" s="45"/>
    </row>
    <row r="25" spans="1:26" x14ac:dyDescent="0.2">
      <c r="E25" s="45"/>
    </row>
    <row r="26" spans="1:26" x14ac:dyDescent="0.2">
      <c r="D26" s="45"/>
    </row>
  </sheetData>
  <mergeCells count="3">
    <mergeCell ref="C3:J3"/>
    <mergeCell ref="K3:R3"/>
    <mergeCell ref="S3:Z3"/>
  </mergeCells>
  <pageMargins left="0.7" right="0.7" top="0.75" bottom="0.75" header="0.3" footer="0.3"/>
  <pageSetup paperSize="8" scale="77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18E14-66DF-4D36-848A-12BE57BAF085}">
  <sheetPr>
    <pageSetUpPr fitToPage="1"/>
  </sheetPr>
  <dimension ref="A1:Z26"/>
  <sheetViews>
    <sheetView zoomScaleNormal="100" zoomScaleSheetLayoutView="100" workbookViewId="0">
      <pane xSplit="1" topLeftCell="B1" activePane="topRight" state="frozen"/>
      <selection activeCell="B33" sqref="B33"/>
      <selection pane="topRight" activeCell="B33" sqref="B33"/>
    </sheetView>
  </sheetViews>
  <sheetFormatPr defaultColWidth="8.85546875" defaultRowHeight="12" x14ac:dyDescent="0.2"/>
  <cols>
    <col min="1" max="1" width="18.85546875" style="23" customWidth="1"/>
    <col min="2" max="2" width="6.7109375" style="23" customWidth="1"/>
    <col min="3" max="5" width="9.28515625" style="23" customWidth="1"/>
    <col min="6" max="6" width="9.7109375" style="23" customWidth="1"/>
    <col min="7" max="10" width="9.28515625" style="30" customWidth="1"/>
    <col min="11" max="11" width="9.28515625" style="28" customWidth="1"/>
    <col min="12" max="12" width="9.85546875" style="28" customWidth="1"/>
    <col min="13" max="13" width="9.28515625" style="28" customWidth="1"/>
    <col min="14" max="14" width="10.140625" style="28" customWidth="1"/>
    <col min="15" max="18" width="9.28515625" style="28" customWidth="1"/>
    <col min="19" max="19" width="10.140625" style="28" customWidth="1"/>
    <col min="20" max="20" width="9.85546875" style="28" customWidth="1"/>
    <col min="21" max="21" width="9.28515625" style="28" customWidth="1"/>
    <col min="22" max="22" width="9.85546875" style="28" customWidth="1"/>
    <col min="23" max="23" width="9.28515625" style="28" customWidth="1"/>
    <col min="24" max="24" width="9.7109375" style="28" customWidth="1"/>
    <col min="25" max="25" width="9.85546875" style="28" customWidth="1"/>
    <col min="26" max="26" width="10.140625" style="28" customWidth="1"/>
    <col min="27" max="16384" width="8.85546875" style="23"/>
  </cols>
  <sheetData>
    <row r="1" spans="1:26" ht="20.100000000000001" customHeight="1" x14ac:dyDescent="0.2">
      <c r="A1" s="49" t="s">
        <v>230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2"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28.9" customHeight="1" x14ac:dyDescent="0.2">
      <c r="A3" s="77"/>
      <c r="B3" s="77"/>
      <c r="C3" s="78" t="s">
        <v>50</v>
      </c>
      <c r="D3" s="78"/>
      <c r="E3" s="78"/>
      <c r="F3" s="78"/>
      <c r="G3" s="78"/>
      <c r="H3" s="78"/>
      <c r="I3" s="78"/>
      <c r="J3" s="78"/>
      <c r="K3" s="75" t="s">
        <v>18</v>
      </c>
      <c r="L3" s="75"/>
      <c r="M3" s="75"/>
      <c r="N3" s="75"/>
      <c r="O3" s="75"/>
      <c r="P3" s="75"/>
      <c r="Q3" s="75"/>
      <c r="R3" s="75"/>
      <c r="S3" s="76" t="s">
        <v>226</v>
      </c>
      <c r="T3" s="76"/>
      <c r="U3" s="76"/>
      <c r="V3" s="76"/>
      <c r="W3" s="76"/>
      <c r="X3" s="76"/>
      <c r="Y3" s="76"/>
      <c r="Z3" s="76"/>
    </row>
    <row r="4" spans="1:26" ht="72" x14ac:dyDescent="0.2">
      <c r="A4" s="36" t="s">
        <v>20</v>
      </c>
      <c r="B4" s="46" t="s">
        <v>21</v>
      </c>
      <c r="C4" s="47" t="s">
        <v>22</v>
      </c>
      <c r="D4" s="47" t="s">
        <v>23</v>
      </c>
      <c r="E4" s="46" t="s">
        <v>24</v>
      </c>
      <c r="F4" s="46" t="s">
        <v>25</v>
      </c>
      <c r="G4" s="46" t="s">
        <v>26</v>
      </c>
      <c r="H4" s="46" t="s">
        <v>27</v>
      </c>
      <c r="I4" s="46" t="s">
        <v>28</v>
      </c>
      <c r="J4" s="46" t="s">
        <v>29</v>
      </c>
      <c r="K4" s="47" t="s">
        <v>22</v>
      </c>
      <c r="L4" s="47" t="s">
        <v>23</v>
      </c>
      <c r="M4" s="46" t="s">
        <v>24</v>
      </c>
      <c r="N4" s="46" t="s">
        <v>25</v>
      </c>
      <c r="O4" s="46" t="s">
        <v>26</v>
      </c>
      <c r="P4" s="46" t="s">
        <v>27</v>
      </c>
      <c r="Q4" s="46" t="s">
        <v>28</v>
      </c>
      <c r="R4" s="46" t="s">
        <v>29</v>
      </c>
      <c r="S4" s="47" t="s">
        <v>22</v>
      </c>
      <c r="T4" s="47" t="s">
        <v>23</v>
      </c>
      <c r="U4" s="46" t="s">
        <v>24</v>
      </c>
      <c r="V4" s="46" t="s">
        <v>25</v>
      </c>
      <c r="W4" s="46" t="s">
        <v>26</v>
      </c>
      <c r="X4" s="46" t="s">
        <v>27</v>
      </c>
      <c r="Y4" s="46" t="s">
        <v>28</v>
      </c>
      <c r="Z4" s="46" t="s">
        <v>29</v>
      </c>
    </row>
    <row r="5" spans="1:26" x14ac:dyDescent="0.2">
      <c r="A5" s="23" t="s">
        <v>30</v>
      </c>
      <c r="B5" s="30">
        <v>61408</v>
      </c>
      <c r="C5" s="30" t="s">
        <v>37</v>
      </c>
      <c r="D5" s="30" t="s">
        <v>37</v>
      </c>
      <c r="E5" s="42">
        <v>79.407254839666734</v>
      </c>
      <c r="F5" s="42">
        <v>74.7815895092007</v>
      </c>
      <c r="G5" s="42">
        <f>E5</f>
        <v>79.407254839666734</v>
      </c>
      <c r="H5" s="42">
        <f>G5*93%</f>
        <v>73.848747000890071</v>
      </c>
      <c r="I5" s="42">
        <f>F5</f>
        <v>74.7815895092007</v>
      </c>
      <c r="J5" s="42">
        <f>H5+I5</f>
        <v>148.63033651009079</v>
      </c>
      <c r="K5" s="30" t="s">
        <v>37</v>
      </c>
      <c r="L5" s="30" t="s">
        <v>37</v>
      </c>
      <c r="M5" s="42">
        <v>285.73769598640183</v>
      </c>
      <c r="N5" s="42">
        <v>269.09278165709691</v>
      </c>
      <c r="O5" s="26">
        <f>M5</f>
        <v>285.73769598640183</v>
      </c>
      <c r="P5" s="26">
        <f>O5*93%</f>
        <v>265.73605726735371</v>
      </c>
      <c r="Q5" s="26">
        <f>N5</f>
        <v>269.09278165709691</v>
      </c>
      <c r="R5" s="26">
        <f>P5+Q5</f>
        <v>534.82883892445057</v>
      </c>
      <c r="S5" s="30" t="s">
        <v>37</v>
      </c>
      <c r="T5" s="30" t="s">
        <v>37</v>
      </c>
      <c r="U5" s="42">
        <v>476.2294933106698</v>
      </c>
      <c r="V5" s="42">
        <v>448.48796942849481</v>
      </c>
      <c r="W5" s="26">
        <f>U5</f>
        <v>476.2294933106698</v>
      </c>
      <c r="X5" s="26">
        <f>W5*93%</f>
        <v>442.89342877892295</v>
      </c>
      <c r="Y5" s="26">
        <f>V5</f>
        <v>448.48796942849481</v>
      </c>
      <c r="Z5" s="26">
        <f>X5+Y5</f>
        <v>891.38139820741776</v>
      </c>
    </row>
    <row r="6" spans="1:26" x14ac:dyDescent="0.2">
      <c r="A6" s="23" t="s">
        <v>32</v>
      </c>
      <c r="B6" s="30">
        <v>91358</v>
      </c>
      <c r="C6" s="30" t="s">
        <v>37</v>
      </c>
      <c r="D6" s="30" t="s">
        <v>37</v>
      </c>
      <c r="E6" s="42">
        <v>68.619094938792657</v>
      </c>
      <c r="F6" s="42">
        <v>64.62186610740666</v>
      </c>
      <c r="G6" s="42">
        <f t="shared" ref="G6:G13" si="0">E6</f>
        <v>68.619094938792657</v>
      </c>
      <c r="H6" s="42">
        <f t="shared" ref="H6:H12" si="1">G6*93%</f>
        <v>63.815758293077174</v>
      </c>
      <c r="I6" s="42">
        <f t="shared" ref="I6:I12" si="2">F6</f>
        <v>64.62186610740666</v>
      </c>
      <c r="J6" s="42">
        <f t="shared" ref="J6:J12" si="3">H6+I6</f>
        <v>128.43762440048383</v>
      </c>
      <c r="K6" s="30" t="s">
        <v>37</v>
      </c>
      <c r="L6" s="30" t="s">
        <v>37</v>
      </c>
      <c r="M6" s="42">
        <v>246.91776750212446</v>
      </c>
      <c r="N6" s="42">
        <v>232.53420823015605</v>
      </c>
      <c r="O6" s="26">
        <f t="shared" ref="O6:O13" si="4">M6</f>
        <v>246.91776750212446</v>
      </c>
      <c r="P6" s="26">
        <f t="shared" ref="P6:P12" si="5">O6*93%</f>
        <v>229.63352377697575</v>
      </c>
      <c r="Q6" s="26">
        <f t="shared" ref="Q6:Q12" si="6">N6</f>
        <v>232.53420823015605</v>
      </c>
      <c r="R6" s="26">
        <f t="shared" ref="R6:R12" si="7">P6+Q6</f>
        <v>462.1677320071318</v>
      </c>
      <c r="S6" s="30" t="s">
        <v>37</v>
      </c>
      <c r="T6" s="30" t="s">
        <v>37</v>
      </c>
      <c r="U6" s="42">
        <v>411.52961250354082</v>
      </c>
      <c r="V6" s="42">
        <v>387.55701371692675</v>
      </c>
      <c r="W6" s="26">
        <f t="shared" ref="W6:X20" si="8">U6</f>
        <v>411.52961250354082</v>
      </c>
      <c r="X6" s="26">
        <f t="shared" ref="X6:X12" si="9">W6*93%</f>
        <v>382.72253962829296</v>
      </c>
      <c r="Y6" s="26">
        <f t="shared" ref="Y6:Y20" si="10">V6</f>
        <v>387.55701371692675</v>
      </c>
      <c r="Z6" s="26">
        <f t="shared" ref="Z6:Z12" si="11">X6+Y6</f>
        <v>770.27955334521971</v>
      </c>
    </row>
    <row r="7" spans="1:26" x14ac:dyDescent="0.2">
      <c r="A7" s="23" t="s">
        <v>33</v>
      </c>
      <c r="B7" s="30">
        <v>34580</v>
      </c>
      <c r="C7" s="30" t="s">
        <v>37</v>
      </c>
      <c r="D7" s="30" t="s">
        <v>37</v>
      </c>
      <c r="E7" s="42">
        <v>20.897129352926154</v>
      </c>
      <c r="F7" s="42">
        <v>19.679820846930458</v>
      </c>
      <c r="G7" s="42">
        <f t="shared" si="0"/>
        <v>20.897129352926154</v>
      </c>
      <c r="H7" s="42">
        <f t="shared" si="1"/>
        <v>19.434330298221322</v>
      </c>
      <c r="I7" s="42">
        <f t="shared" si="2"/>
        <v>19.679820846930458</v>
      </c>
      <c r="J7" s="42">
        <f t="shared" si="3"/>
        <v>39.11415114515178</v>
      </c>
      <c r="K7" s="30" t="s">
        <v>37</v>
      </c>
      <c r="L7" s="30" t="s">
        <v>37</v>
      </c>
      <c r="M7" s="42">
        <v>75.195869774006525</v>
      </c>
      <c r="N7" s="42">
        <v>70.815527845423617</v>
      </c>
      <c r="O7" s="26">
        <f t="shared" si="4"/>
        <v>75.195869774006525</v>
      </c>
      <c r="P7" s="26">
        <f t="shared" si="5"/>
        <v>69.93215888982607</v>
      </c>
      <c r="Q7" s="26">
        <f t="shared" si="6"/>
        <v>70.815527845423617</v>
      </c>
      <c r="R7" s="26">
        <f t="shared" si="7"/>
        <v>140.74768673524969</v>
      </c>
      <c r="S7" s="30" t="s">
        <v>37</v>
      </c>
      <c r="T7" s="30" t="s">
        <v>37</v>
      </c>
      <c r="U7" s="42">
        <v>125.3264496233442</v>
      </c>
      <c r="V7" s="42">
        <v>118.02587974237268</v>
      </c>
      <c r="W7" s="26">
        <f t="shared" si="8"/>
        <v>125.3264496233442</v>
      </c>
      <c r="X7" s="26">
        <f t="shared" si="9"/>
        <v>116.55359814971011</v>
      </c>
      <c r="Y7" s="26">
        <f t="shared" si="10"/>
        <v>118.02587974237268</v>
      </c>
      <c r="Z7" s="26">
        <f t="shared" si="11"/>
        <v>234.57947789208279</v>
      </c>
    </row>
    <row r="8" spans="1:26" s="14" customFormat="1" x14ac:dyDescent="0.2">
      <c r="A8" s="14" t="s">
        <v>34</v>
      </c>
      <c r="B8" s="28">
        <v>85816</v>
      </c>
      <c r="C8" s="28" t="s">
        <v>37</v>
      </c>
      <c r="D8" s="28" t="s">
        <v>37</v>
      </c>
      <c r="E8" s="26">
        <v>15.897562085790502</v>
      </c>
      <c r="F8" s="26">
        <v>16.813471012543864</v>
      </c>
      <c r="G8" s="26">
        <f t="shared" si="0"/>
        <v>15.897562085790502</v>
      </c>
      <c r="H8" s="26">
        <f t="shared" si="1"/>
        <v>14.784732739785168</v>
      </c>
      <c r="I8" s="26">
        <f t="shared" si="2"/>
        <v>16.813471012543864</v>
      </c>
      <c r="J8" s="26">
        <f t="shared" si="3"/>
        <v>31.598203752329034</v>
      </c>
      <c r="K8" s="28" t="s">
        <v>37</v>
      </c>
      <c r="L8" s="28" t="s">
        <v>37</v>
      </c>
      <c r="M8" s="26">
        <v>57.205513165849929</v>
      </c>
      <c r="N8" s="26">
        <v>60.501304047833052</v>
      </c>
      <c r="O8" s="26">
        <f t="shared" si="4"/>
        <v>57.205513165849929</v>
      </c>
      <c r="P8" s="26">
        <f t="shared" si="5"/>
        <v>53.201127244240439</v>
      </c>
      <c r="Q8" s="26">
        <f t="shared" si="6"/>
        <v>60.501304047833052</v>
      </c>
      <c r="R8" s="26">
        <f t="shared" si="7"/>
        <v>113.7024312920735</v>
      </c>
      <c r="S8" s="28" t="s">
        <v>37</v>
      </c>
      <c r="T8" s="28" t="s">
        <v>37</v>
      </c>
      <c r="U8" s="26">
        <v>95.342521943083213</v>
      </c>
      <c r="V8" s="26">
        <v>100.83550674638842</v>
      </c>
      <c r="W8" s="26">
        <f t="shared" si="8"/>
        <v>95.342521943083213</v>
      </c>
      <c r="X8" s="26">
        <f t="shared" si="9"/>
        <v>88.668545407067398</v>
      </c>
      <c r="Y8" s="26">
        <f t="shared" si="10"/>
        <v>100.83550674638842</v>
      </c>
      <c r="Z8" s="26">
        <f t="shared" si="11"/>
        <v>189.5040521534558</v>
      </c>
    </row>
    <row r="9" spans="1:26" s="44" customFormat="1" x14ac:dyDescent="0.2">
      <c r="A9" s="14" t="s">
        <v>31</v>
      </c>
      <c r="B9" s="28"/>
      <c r="C9" s="28" t="s">
        <v>37</v>
      </c>
      <c r="D9" s="28" t="s">
        <v>37</v>
      </c>
      <c r="E9" s="26" t="s">
        <v>37</v>
      </c>
      <c r="F9" s="26" t="s">
        <v>37</v>
      </c>
      <c r="G9" s="26" t="s">
        <v>37</v>
      </c>
      <c r="H9" s="26" t="s">
        <v>37</v>
      </c>
      <c r="I9" s="26" t="s">
        <v>37</v>
      </c>
      <c r="J9" s="26">
        <v>3.87</v>
      </c>
      <c r="K9" s="28" t="s">
        <v>37</v>
      </c>
      <c r="L9" s="28" t="s">
        <v>37</v>
      </c>
      <c r="M9" s="28" t="s">
        <v>37</v>
      </c>
      <c r="N9" s="28" t="s">
        <v>37</v>
      </c>
      <c r="O9" s="28" t="s">
        <v>37</v>
      </c>
      <c r="P9" s="28" t="s">
        <v>37</v>
      </c>
      <c r="Q9" s="28" t="s">
        <v>37</v>
      </c>
      <c r="R9" s="26">
        <v>13.95</v>
      </c>
      <c r="S9" s="28" t="s">
        <v>37</v>
      </c>
      <c r="T9" s="28" t="s">
        <v>37</v>
      </c>
      <c r="U9" s="28" t="s">
        <v>37</v>
      </c>
      <c r="V9" s="28" t="s">
        <v>37</v>
      </c>
      <c r="W9" s="28" t="s">
        <v>37</v>
      </c>
      <c r="X9" s="28" t="s">
        <v>37</v>
      </c>
      <c r="Y9" s="28" t="s">
        <v>37</v>
      </c>
      <c r="Z9" s="26">
        <v>23.3</v>
      </c>
    </row>
    <row r="10" spans="1:26" s="14" customFormat="1" x14ac:dyDescent="0.2">
      <c r="A10" s="14" t="s">
        <v>35</v>
      </c>
      <c r="B10" s="28">
        <v>39553</v>
      </c>
      <c r="C10" s="28" t="s">
        <v>37</v>
      </c>
      <c r="D10" s="28" t="s">
        <v>37</v>
      </c>
      <c r="E10" s="26">
        <v>1.6304806578557909</v>
      </c>
      <c r="F10" s="26">
        <v>1.5355012020583663</v>
      </c>
      <c r="G10" s="26">
        <f t="shared" si="0"/>
        <v>1.6304806578557909</v>
      </c>
      <c r="H10" s="26">
        <f t="shared" si="1"/>
        <v>1.5163470118058855</v>
      </c>
      <c r="I10" s="26">
        <f t="shared" si="2"/>
        <v>1.5355012020583663</v>
      </c>
      <c r="J10" s="26">
        <f t="shared" si="3"/>
        <v>3.0518482138642518</v>
      </c>
      <c r="K10" s="28" t="s">
        <v>37</v>
      </c>
      <c r="L10" s="28" t="s">
        <v>37</v>
      </c>
      <c r="M10" s="26">
        <v>5.8670934723382233</v>
      </c>
      <c r="N10" s="26">
        <v>5.5253210370563854</v>
      </c>
      <c r="O10" s="26">
        <f>M10</f>
        <v>5.8670934723382233</v>
      </c>
      <c r="P10" s="26">
        <f t="shared" si="5"/>
        <v>5.4563969292745478</v>
      </c>
      <c r="Q10" s="26">
        <f t="shared" si="6"/>
        <v>5.5253210370563854</v>
      </c>
      <c r="R10" s="26">
        <f t="shared" si="7"/>
        <v>10.981717966330933</v>
      </c>
      <c r="S10" s="28" t="s">
        <v>37</v>
      </c>
      <c r="T10" s="28" t="s">
        <v>37</v>
      </c>
      <c r="U10" s="26">
        <v>9.7784891205637052</v>
      </c>
      <c r="V10" s="26">
        <v>9.208868395093976</v>
      </c>
      <c r="W10" s="26">
        <f t="shared" si="8"/>
        <v>9.7784891205637052</v>
      </c>
      <c r="X10" s="26">
        <f t="shared" si="9"/>
        <v>9.093994882124246</v>
      </c>
      <c r="Y10" s="26">
        <f t="shared" si="10"/>
        <v>9.208868395093976</v>
      </c>
      <c r="Z10" s="26">
        <f t="shared" si="11"/>
        <v>18.302863277218222</v>
      </c>
    </row>
    <row r="11" spans="1:26" x14ac:dyDescent="0.2">
      <c r="A11" s="23" t="s">
        <v>38</v>
      </c>
      <c r="B11" s="30">
        <v>31893</v>
      </c>
      <c r="C11" s="30" t="s">
        <v>37</v>
      </c>
      <c r="D11" s="30" t="s">
        <v>37</v>
      </c>
      <c r="E11" s="42">
        <v>0.99632911642246613</v>
      </c>
      <c r="F11" s="42">
        <v>0.86249386197765732</v>
      </c>
      <c r="G11" s="42">
        <f t="shared" si="0"/>
        <v>0.99632911642246613</v>
      </c>
      <c r="H11" s="42">
        <f t="shared" si="1"/>
        <v>0.92658607827289352</v>
      </c>
      <c r="I11" s="42">
        <f t="shared" si="2"/>
        <v>0.86249386197765732</v>
      </c>
      <c r="J11" s="42">
        <f t="shared" si="3"/>
        <v>1.7890799402505508</v>
      </c>
      <c r="K11" s="30" t="s">
        <v>37</v>
      </c>
      <c r="L11" s="30" t="s">
        <v>37</v>
      </c>
      <c r="M11" s="42">
        <v>3.585173505185963</v>
      </c>
      <c r="N11" s="42">
        <v>3.1035830343400876</v>
      </c>
      <c r="O11" s="26">
        <f t="shared" si="4"/>
        <v>3.585173505185963</v>
      </c>
      <c r="P11" s="26">
        <f t="shared" si="5"/>
        <v>3.3342113598229459</v>
      </c>
      <c r="Q11" s="26">
        <f t="shared" si="6"/>
        <v>3.1035830343400876</v>
      </c>
      <c r="R11" s="26">
        <f t="shared" si="7"/>
        <v>6.4377943941630331</v>
      </c>
      <c r="S11" s="30" t="s">
        <v>37</v>
      </c>
      <c r="T11" s="30" t="s">
        <v>37</v>
      </c>
      <c r="U11" s="42">
        <v>5.9752891753099391</v>
      </c>
      <c r="V11" s="42">
        <v>5.1726383905668127</v>
      </c>
      <c r="W11" s="26">
        <f t="shared" si="8"/>
        <v>5.9752891753099391</v>
      </c>
      <c r="X11" s="26">
        <f>W11*93%</f>
        <v>5.5570189330382433</v>
      </c>
      <c r="Y11" s="26">
        <f t="shared" si="10"/>
        <v>5.1726383905668127</v>
      </c>
      <c r="Z11" s="26">
        <f>X11+Y11</f>
        <v>10.729657323605057</v>
      </c>
    </row>
    <row r="12" spans="1:26" s="32" customFormat="1" x14ac:dyDescent="0.2">
      <c r="A12" s="23" t="s">
        <v>39</v>
      </c>
      <c r="B12" s="30">
        <v>199966</v>
      </c>
      <c r="C12" s="30" t="s">
        <v>37</v>
      </c>
      <c r="D12" s="30" t="s">
        <v>37</v>
      </c>
      <c r="E12" s="42">
        <v>0.48746784286883665</v>
      </c>
      <c r="F12" s="42">
        <v>0.42198708785660488</v>
      </c>
      <c r="G12" s="42">
        <f t="shared" si="0"/>
        <v>0.48746784286883665</v>
      </c>
      <c r="H12" s="42">
        <f t="shared" si="1"/>
        <v>0.45334509386801813</v>
      </c>
      <c r="I12" s="42">
        <f t="shared" si="2"/>
        <v>0.42198708785660488</v>
      </c>
      <c r="J12" s="42">
        <f t="shared" si="3"/>
        <v>0.87533218172462302</v>
      </c>
      <c r="K12" s="30" t="s">
        <v>37</v>
      </c>
      <c r="L12" s="30" t="s">
        <v>37</v>
      </c>
      <c r="M12" s="42">
        <v>1.75409587663045</v>
      </c>
      <c r="N12" s="42">
        <v>1.5184710573815836</v>
      </c>
      <c r="O12" s="26">
        <f t="shared" si="4"/>
        <v>1.75409587663045</v>
      </c>
      <c r="P12" s="26">
        <f t="shared" si="5"/>
        <v>1.6313091652663185</v>
      </c>
      <c r="Q12" s="26">
        <f t="shared" si="6"/>
        <v>1.5184710573815836</v>
      </c>
      <c r="R12" s="26">
        <f t="shared" si="7"/>
        <v>3.1497802226479021</v>
      </c>
      <c r="S12" s="30" t="s">
        <v>37</v>
      </c>
      <c r="T12" s="30" t="s">
        <v>37</v>
      </c>
      <c r="U12" s="42">
        <v>2.8089532850269952</v>
      </c>
      <c r="V12" s="42">
        <v>2.5307850956359723</v>
      </c>
      <c r="W12" s="26">
        <f t="shared" si="8"/>
        <v>2.8089532850269952</v>
      </c>
      <c r="X12" s="26">
        <f t="shared" si="9"/>
        <v>2.6123265550751058</v>
      </c>
      <c r="Y12" s="26">
        <f t="shared" si="10"/>
        <v>2.5307850956359723</v>
      </c>
      <c r="Z12" s="26">
        <f t="shared" si="11"/>
        <v>5.1431116507110781</v>
      </c>
    </row>
    <row r="13" spans="1:26" x14ac:dyDescent="0.2">
      <c r="A13" s="23" t="s">
        <v>51</v>
      </c>
      <c r="B13" s="30"/>
      <c r="C13" s="30" t="s">
        <v>37</v>
      </c>
      <c r="D13" s="30" t="s">
        <v>37</v>
      </c>
      <c r="E13" s="58" t="s">
        <v>37</v>
      </c>
      <c r="F13" s="58" t="s">
        <v>37</v>
      </c>
      <c r="G13" s="58" t="str">
        <f t="shared" si="0"/>
        <v>N/A</v>
      </c>
      <c r="H13" s="58" t="s">
        <v>37</v>
      </c>
      <c r="I13" s="58" t="s">
        <v>37</v>
      </c>
      <c r="J13" s="58">
        <v>0.20622599999999999</v>
      </c>
      <c r="K13" s="59" t="s">
        <v>37</v>
      </c>
      <c r="L13" s="59" t="s">
        <v>37</v>
      </c>
      <c r="M13" s="58" t="s">
        <v>37</v>
      </c>
      <c r="N13" s="42" t="s">
        <v>37</v>
      </c>
      <c r="O13" s="42" t="str">
        <f t="shared" si="4"/>
        <v>N/A</v>
      </c>
      <c r="P13" s="42" t="s">
        <v>37</v>
      </c>
      <c r="Q13" s="42" t="s">
        <v>37</v>
      </c>
      <c r="R13" s="42">
        <v>0.74208182056577432</v>
      </c>
      <c r="S13" s="30" t="s">
        <v>37</v>
      </c>
      <c r="T13" s="30" t="s">
        <v>37</v>
      </c>
      <c r="U13" s="42" t="s">
        <v>37</v>
      </c>
      <c r="V13" s="42" t="s">
        <v>37</v>
      </c>
      <c r="W13" s="26" t="str">
        <f t="shared" si="8"/>
        <v>N/A</v>
      </c>
      <c r="X13" s="26" t="str">
        <f t="shared" si="8"/>
        <v>N/A</v>
      </c>
      <c r="Y13" s="26" t="str">
        <f t="shared" si="10"/>
        <v>N/A</v>
      </c>
      <c r="Z13" s="42">
        <v>1.2368030342762906</v>
      </c>
    </row>
    <row r="14" spans="1:26" x14ac:dyDescent="0.2">
      <c r="A14" s="23" t="s">
        <v>52</v>
      </c>
      <c r="B14" s="30"/>
      <c r="C14" s="30" t="s">
        <v>37</v>
      </c>
      <c r="D14" s="30" t="s">
        <v>37</v>
      </c>
      <c r="E14" s="42" t="s">
        <v>37</v>
      </c>
      <c r="F14" s="42" t="s">
        <v>37</v>
      </c>
      <c r="G14" s="42" t="s">
        <v>37</v>
      </c>
      <c r="H14" s="28" t="s">
        <v>37</v>
      </c>
      <c r="I14" s="28" t="s">
        <v>37</v>
      </c>
      <c r="J14" s="42">
        <v>0.1525902631920755</v>
      </c>
      <c r="K14" s="30" t="s">
        <v>37</v>
      </c>
      <c r="L14" s="30" t="s">
        <v>37</v>
      </c>
      <c r="M14" s="42" t="s">
        <v>37</v>
      </c>
      <c r="N14" s="42" t="s">
        <v>37</v>
      </c>
      <c r="O14" s="42" t="s">
        <v>37</v>
      </c>
      <c r="P14" s="28" t="s">
        <v>37</v>
      </c>
      <c r="Q14" s="28" t="s">
        <v>37</v>
      </c>
      <c r="R14" s="42">
        <v>0.54907817078550081</v>
      </c>
      <c r="S14" s="30" t="s">
        <v>37</v>
      </c>
      <c r="T14" s="30" t="s">
        <v>37</v>
      </c>
      <c r="U14" s="42" t="s">
        <v>37</v>
      </c>
      <c r="V14" s="42" t="s">
        <v>37</v>
      </c>
      <c r="W14" s="26" t="str">
        <f t="shared" si="8"/>
        <v>N/A</v>
      </c>
      <c r="X14" s="26" t="str">
        <f t="shared" si="8"/>
        <v>N/A</v>
      </c>
      <c r="Y14" s="26" t="str">
        <f t="shared" si="10"/>
        <v>N/A</v>
      </c>
      <c r="Z14" s="42">
        <v>0.91513028464250135</v>
      </c>
    </row>
    <row r="15" spans="1:26" x14ac:dyDescent="0.2">
      <c r="A15" s="23" t="s">
        <v>53</v>
      </c>
      <c r="B15" s="30"/>
      <c r="C15" s="30" t="s">
        <v>37</v>
      </c>
      <c r="D15" s="30" t="s">
        <v>37</v>
      </c>
      <c r="E15" s="42" t="s">
        <v>37</v>
      </c>
      <c r="F15" s="42" t="s">
        <v>37</v>
      </c>
      <c r="G15" s="42" t="s">
        <v>37</v>
      </c>
      <c r="H15" s="28" t="s">
        <v>37</v>
      </c>
      <c r="I15" s="28" t="s">
        <v>37</v>
      </c>
      <c r="J15" s="42">
        <v>4.6786539090086225E-2</v>
      </c>
      <c r="K15" s="30" t="s">
        <v>37</v>
      </c>
      <c r="L15" s="30" t="s">
        <v>37</v>
      </c>
      <c r="M15" s="42" t="s">
        <v>37</v>
      </c>
      <c r="N15" s="42" t="s">
        <v>37</v>
      </c>
      <c r="O15" s="42" t="s">
        <v>37</v>
      </c>
      <c r="P15" s="28" t="s">
        <v>37</v>
      </c>
      <c r="Q15" s="28" t="s">
        <v>37</v>
      </c>
      <c r="R15" s="42">
        <v>0.16835587516243966</v>
      </c>
      <c r="S15" s="30" t="s">
        <v>37</v>
      </c>
      <c r="T15" s="30" t="s">
        <v>37</v>
      </c>
      <c r="U15" s="42" t="s">
        <v>37</v>
      </c>
      <c r="V15" s="42" t="s">
        <v>37</v>
      </c>
      <c r="W15" s="26" t="str">
        <f t="shared" si="8"/>
        <v>N/A</v>
      </c>
      <c r="X15" s="26" t="str">
        <f t="shared" si="8"/>
        <v>N/A</v>
      </c>
      <c r="Y15" s="26" t="str">
        <f t="shared" si="10"/>
        <v>N/A</v>
      </c>
      <c r="Z15" s="42">
        <v>0.28059312527073277</v>
      </c>
    </row>
    <row r="16" spans="1:26" x14ac:dyDescent="0.2">
      <c r="A16" s="23" t="s">
        <v>54</v>
      </c>
      <c r="B16" s="30"/>
      <c r="C16" s="30" t="s">
        <v>37</v>
      </c>
      <c r="D16" s="30" t="s">
        <v>37</v>
      </c>
      <c r="E16" s="42" t="s">
        <v>37</v>
      </c>
      <c r="F16" s="42" t="s">
        <v>37</v>
      </c>
      <c r="G16" s="42" t="s">
        <v>37</v>
      </c>
      <c r="H16" s="28" t="s">
        <v>37</v>
      </c>
      <c r="I16" s="28" t="s">
        <v>37</v>
      </c>
      <c r="J16" s="42">
        <v>2.9009832236959982E-2</v>
      </c>
      <c r="K16" s="30" t="s">
        <v>37</v>
      </c>
      <c r="L16" s="30" t="s">
        <v>37</v>
      </c>
      <c r="M16" s="42" t="s">
        <v>37</v>
      </c>
      <c r="N16" s="42" t="s">
        <v>37</v>
      </c>
      <c r="O16" s="42" t="s">
        <v>37</v>
      </c>
      <c r="P16" s="28" t="s">
        <v>37</v>
      </c>
      <c r="Q16" s="28" t="s">
        <v>37</v>
      </c>
      <c r="R16" s="42">
        <v>0.1043884798823223</v>
      </c>
      <c r="S16" s="30" t="s">
        <v>37</v>
      </c>
      <c r="T16" s="30" t="s">
        <v>37</v>
      </c>
      <c r="U16" s="42" t="s">
        <v>37</v>
      </c>
      <c r="V16" s="42" t="s">
        <v>37</v>
      </c>
      <c r="W16" s="26" t="str">
        <f t="shared" si="8"/>
        <v>N/A</v>
      </c>
      <c r="X16" s="26" t="str">
        <f t="shared" si="8"/>
        <v>N/A</v>
      </c>
      <c r="Y16" s="26" t="str">
        <f t="shared" si="10"/>
        <v>N/A</v>
      </c>
      <c r="Z16" s="42">
        <v>0.17398079980387052</v>
      </c>
    </row>
    <row r="17" spans="1:26" x14ac:dyDescent="0.2">
      <c r="A17" s="23" t="s">
        <v>55</v>
      </c>
      <c r="B17" s="30"/>
      <c r="C17" s="30" t="s">
        <v>37</v>
      </c>
      <c r="D17" s="30" t="s">
        <v>37</v>
      </c>
      <c r="E17" s="42" t="s">
        <v>37</v>
      </c>
      <c r="F17" s="42" t="s">
        <v>37</v>
      </c>
      <c r="G17" s="42" t="s">
        <v>37</v>
      </c>
      <c r="H17" s="28" t="s">
        <v>37</v>
      </c>
      <c r="I17" s="28" t="s">
        <v>37</v>
      </c>
      <c r="J17" s="42">
        <v>2.5759603252084182E-2</v>
      </c>
      <c r="K17" s="30" t="s">
        <v>37</v>
      </c>
      <c r="L17" s="30" t="s">
        <v>37</v>
      </c>
      <c r="M17" s="42" t="s">
        <v>37</v>
      </c>
      <c r="N17" s="42" t="s">
        <v>37</v>
      </c>
      <c r="O17" s="42" t="s">
        <v>37</v>
      </c>
      <c r="P17" s="28" t="s">
        <v>37</v>
      </c>
      <c r="Q17" s="28" t="s">
        <v>37</v>
      </c>
      <c r="R17" s="42">
        <v>9.2692911971785391E-2</v>
      </c>
      <c r="S17" s="30" t="s">
        <v>37</v>
      </c>
      <c r="T17" s="30" t="s">
        <v>37</v>
      </c>
      <c r="U17" s="42" t="s">
        <v>37</v>
      </c>
      <c r="V17" s="42" t="s">
        <v>37</v>
      </c>
      <c r="W17" s="26" t="str">
        <f t="shared" si="8"/>
        <v>N/A</v>
      </c>
      <c r="X17" s="26" t="str">
        <f t="shared" si="8"/>
        <v>N/A</v>
      </c>
      <c r="Y17" s="26" t="str">
        <f t="shared" si="10"/>
        <v>N/A</v>
      </c>
      <c r="Z17" s="42">
        <v>0.15448818661964234</v>
      </c>
    </row>
    <row r="18" spans="1:26" x14ac:dyDescent="0.2">
      <c r="A18" s="23" t="s">
        <v>56</v>
      </c>
      <c r="B18" s="30"/>
      <c r="C18" s="30" t="s">
        <v>37</v>
      </c>
      <c r="D18" s="30" t="s">
        <v>37</v>
      </c>
      <c r="E18" s="42" t="s">
        <v>37</v>
      </c>
      <c r="F18" s="42" t="s">
        <v>37</v>
      </c>
      <c r="G18" s="42" t="s">
        <v>37</v>
      </c>
      <c r="H18" s="28" t="s">
        <v>37</v>
      </c>
      <c r="I18" s="28" t="s">
        <v>37</v>
      </c>
      <c r="J18" s="42">
        <v>6.8929961830808259E-3</v>
      </c>
      <c r="K18" s="30" t="s">
        <v>37</v>
      </c>
      <c r="L18" s="30" t="s">
        <v>37</v>
      </c>
      <c r="M18" s="42" t="s">
        <v>37</v>
      </c>
      <c r="N18" s="42" t="s">
        <v>37</v>
      </c>
      <c r="O18" s="42" t="s">
        <v>37</v>
      </c>
      <c r="P18" s="28" t="s">
        <v>37</v>
      </c>
      <c r="Q18" s="28" t="s">
        <v>37</v>
      </c>
      <c r="R18" s="42">
        <v>2.4803638556369009E-2</v>
      </c>
      <c r="S18" s="30" t="s">
        <v>37</v>
      </c>
      <c r="T18" s="30" t="s">
        <v>37</v>
      </c>
      <c r="U18" s="42" t="s">
        <v>37</v>
      </c>
      <c r="V18" s="42" t="s">
        <v>37</v>
      </c>
      <c r="W18" s="26" t="str">
        <f t="shared" si="8"/>
        <v>N/A</v>
      </c>
      <c r="X18" s="26" t="str">
        <f t="shared" si="8"/>
        <v>N/A</v>
      </c>
      <c r="Y18" s="26" t="str">
        <f t="shared" si="10"/>
        <v>N/A</v>
      </c>
      <c r="Z18" s="42">
        <v>4.1339397593948349E-2</v>
      </c>
    </row>
    <row r="19" spans="1:26" x14ac:dyDescent="0.2">
      <c r="A19" s="23" t="s">
        <v>57</v>
      </c>
      <c r="B19" s="30"/>
      <c r="C19" s="30" t="s">
        <v>37</v>
      </c>
      <c r="D19" s="30" t="s">
        <v>37</v>
      </c>
      <c r="E19" s="42">
        <v>4.3311387926779545E-3</v>
      </c>
      <c r="F19" s="42">
        <v>4.3311387926779545E-3</v>
      </c>
      <c r="G19" s="42">
        <v>4.3311387926779545E-3</v>
      </c>
      <c r="H19" s="42">
        <v>4.3311387926779545E-3</v>
      </c>
      <c r="I19" s="42">
        <v>4.3311387926779545E-3</v>
      </c>
      <c r="J19" s="42">
        <v>4.3311387926779545E-3</v>
      </c>
      <c r="K19" s="30" t="s">
        <v>37</v>
      </c>
      <c r="L19" s="30" t="s">
        <v>37</v>
      </c>
      <c r="M19" s="42" t="s">
        <v>37</v>
      </c>
      <c r="N19" s="42" t="s">
        <v>37</v>
      </c>
      <c r="O19" s="42" t="s">
        <v>37</v>
      </c>
      <c r="P19" s="28" t="s">
        <v>37</v>
      </c>
      <c r="Q19" s="28" t="s">
        <v>37</v>
      </c>
      <c r="R19" s="42">
        <v>1.5585095116509622E-2</v>
      </c>
      <c r="S19" s="30" t="s">
        <v>37</v>
      </c>
      <c r="T19" s="30" t="s">
        <v>37</v>
      </c>
      <c r="U19" s="42" t="s">
        <v>37</v>
      </c>
      <c r="V19" s="42" t="s">
        <v>37</v>
      </c>
      <c r="W19" s="26" t="str">
        <f t="shared" si="8"/>
        <v>N/A</v>
      </c>
      <c r="X19" s="26" t="str">
        <f t="shared" si="8"/>
        <v>N/A</v>
      </c>
      <c r="Y19" s="26" t="str">
        <f t="shared" si="10"/>
        <v>N/A</v>
      </c>
      <c r="Z19" s="42">
        <v>2.5975158527516036E-2</v>
      </c>
    </row>
    <row r="20" spans="1:26" x14ac:dyDescent="0.2">
      <c r="A20" s="23" t="s">
        <v>58</v>
      </c>
      <c r="B20" s="30"/>
      <c r="C20" s="30" t="s">
        <v>37</v>
      </c>
      <c r="D20" s="30" t="s">
        <v>37</v>
      </c>
      <c r="E20" s="42">
        <v>9.1682609516930617E-4</v>
      </c>
      <c r="F20" s="42">
        <v>9.1682609516930617E-4</v>
      </c>
      <c r="G20" s="42">
        <v>9.1682609516930617E-4</v>
      </c>
      <c r="H20" s="42">
        <v>9.1682609516930617E-4</v>
      </c>
      <c r="I20" s="42">
        <v>9.1682609516930617E-4</v>
      </c>
      <c r="J20" s="42">
        <v>9.1682609516930617E-4</v>
      </c>
      <c r="K20" s="30" t="s">
        <v>37</v>
      </c>
      <c r="L20" s="30" t="s">
        <v>37</v>
      </c>
      <c r="M20" s="42">
        <v>9.1682609516930617E-4</v>
      </c>
      <c r="N20" s="42">
        <v>9.1682609516930617E-4</v>
      </c>
      <c r="O20" s="42">
        <v>9.1682609516930617E-4</v>
      </c>
      <c r="P20" s="42">
        <v>9.1682609516930617E-4</v>
      </c>
      <c r="Q20" s="42">
        <v>9.1682609516930617E-4</v>
      </c>
      <c r="R20" s="42">
        <v>3.2990912049892821E-3</v>
      </c>
      <c r="S20" s="30" t="s">
        <v>37</v>
      </c>
      <c r="T20" s="30" t="s">
        <v>37</v>
      </c>
      <c r="U20" s="42" t="s">
        <v>37</v>
      </c>
      <c r="V20" s="42" t="s">
        <v>37</v>
      </c>
      <c r="W20" s="26" t="str">
        <f t="shared" si="8"/>
        <v>N/A</v>
      </c>
      <c r="X20" s="26" t="str">
        <f t="shared" si="8"/>
        <v>N/A</v>
      </c>
      <c r="Y20" s="26" t="str">
        <f t="shared" si="10"/>
        <v>N/A</v>
      </c>
      <c r="Z20" s="42">
        <v>5.4984853416488039E-3</v>
      </c>
    </row>
    <row r="21" spans="1:26" x14ac:dyDescent="0.2">
      <c r="A21" s="23" t="s">
        <v>59</v>
      </c>
      <c r="B21" s="30"/>
      <c r="C21" s="30" t="s">
        <v>37</v>
      </c>
      <c r="D21" s="30" t="s">
        <v>37</v>
      </c>
      <c r="E21" s="42">
        <v>2.3518722245291236E-4</v>
      </c>
      <c r="F21" s="42">
        <v>2.3518722245291236E-4</v>
      </c>
      <c r="G21" s="42">
        <v>2.3518722245291236E-4</v>
      </c>
      <c r="H21" s="42">
        <v>2.3518722245291236E-4</v>
      </c>
      <c r="I21" s="42">
        <v>2.3518722245291236E-4</v>
      </c>
      <c r="J21" s="42">
        <v>2.3518722245291236E-4</v>
      </c>
      <c r="K21" s="30" t="s">
        <v>37</v>
      </c>
      <c r="L21" s="30" t="s">
        <v>37</v>
      </c>
      <c r="M21" s="42">
        <v>2.3518722245291236E-4</v>
      </c>
      <c r="N21" s="42">
        <v>2.3518722245291236E-4</v>
      </c>
      <c r="O21" s="42">
        <v>2.3518722245291236E-4</v>
      </c>
      <c r="P21" s="42">
        <v>2.3518722245291236E-4</v>
      </c>
      <c r="Q21" s="42">
        <v>2.3518722245291236E-4</v>
      </c>
      <c r="R21" s="42">
        <v>8.4629364413649059E-4</v>
      </c>
      <c r="S21" s="30" t="s">
        <v>37</v>
      </c>
      <c r="T21" s="30" t="s">
        <v>37</v>
      </c>
      <c r="U21" s="42">
        <v>1.410489406894151E-3</v>
      </c>
      <c r="V21" s="42">
        <v>1.410489406894151E-3</v>
      </c>
      <c r="W21" s="42">
        <v>1.410489406894151E-3</v>
      </c>
      <c r="X21" s="42">
        <v>1.410489406894151E-3</v>
      </c>
      <c r="Y21" s="42">
        <v>1.410489406894151E-3</v>
      </c>
      <c r="Z21" s="42">
        <v>1.410489406894151E-3</v>
      </c>
    </row>
    <row r="22" spans="1:26" x14ac:dyDescent="0.2">
      <c r="A22" s="23" t="s">
        <v>60</v>
      </c>
      <c r="B22" s="30" t="s">
        <v>37</v>
      </c>
      <c r="C22" s="30" t="s">
        <v>37</v>
      </c>
      <c r="D22" s="30" t="s">
        <v>37</v>
      </c>
      <c r="E22" s="42">
        <v>2.3145393236422501E-4</v>
      </c>
      <c r="F22" s="42">
        <v>2.3145393236422501E-4</v>
      </c>
      <c r="G22" s="42">
        <v>2.3145393236422501E-4</v>
      </c>
      <c r="H22" s="42">
        <v>2.3145393236422501E-4</v>
      </c>
      <c r="I22" s="42">
        <v>2.3145393236422501E-4</v>
      </c>
      <c r="J22" s="42">
        <v>2.3145393236422501E-4</v>
      </c>
      <c r="K22" s="30" t="s">
        <v>37</v>
      </c>
      <c r="L22" s="30" t="s">
        <v>37</v>
      </c>
      <c r="M22" s="42">
        <v>2.3145393236422501E-4</v>
      </c>
      <c r="N22" s="42">
        <v>2.3145393236422501E-4</v>
      </c>
      <c r="O22" s="42">
        <v>2.3145393236422501E-4</v>
      </c>
      <c r="P22" s="42">
        <v>2.3145393236422501E-4</v>
      </c>
      <c r="Q22" s="42">
        <v>2.3145393236422501E-4</v>
      </c>
      <c r="R22" s="42">
        <v>8.3285983748312769E-4</v>
      </c>
      <c r="S22" s="30" t="s">
        <v>37</v>
      </c>
      <c r="T22" s="30" t="s">
        <v>37</v>
      </c>
      <c r="U22" s="42">
        <v>1.388099729138546E-3</v>
      </c>
      <c r="V22" s="42">
        <v>1.388099729138546E-3</v>
      </c>
      <c r="W22" s="42">
        <v>1.388099729138546E-3</v>
      </c>
      <c r="X22" s="42">
        <v>1.388099729138546E-3</v>
      </c>
      <c r="Y22" s="42">
        <v>1.388099729138546E-3</v>
      </c>
      <c r="Z22" s="42">
        <v>1.388099729138546E-3</v>
      </c>
    </row>
    <row r="23" spans="1:26" x14ac:dyDescent="0.2">
      <c r="A23" s="23" t="s">
        <v>61</v>
      </c>
      <c r="B23" s="30"/>
      <c r="C23" s="30" t="s">
        <v>37</v>
      </c>
      <c r="D23" s="30" t="s">
        <v>37</v>
      </c>
      <c r="E23" s="42">
        <v>7.8376481284752567E-5</v>
      </c>
      <c r="F23" s="42">
        <v>7.8376481284752567E-5</v>
      </c>
      <c r="G23" s="42">
        <v>7.8376481284752567E-5</v>
      </c>
      <c r="H23" s="42">
        <v>7.8376481284752567E-5</v>
      </c>
      <c r="I23" s="42">
        <v>7.8376481284752567E-5</v>
      </c>
      <c r="J23" s="42">
        <v>7.8376481284752567E-5</v>
      </c>
      <c r="K23" s="30" t="s">
        <v>37</v>
      </c>
      <c r="L23" s="30" t="s">
        <v>37</v>
      </c>
      <c r="M23" s="42">
        <v>7.8376481284752567E-5</v>
      </c>
      <c r="N23" s="42">
        <v>7.8376481284752567E-5</v>
      </c>
      <c r="O23" s="42">
        <v>7.8376481284752567E-5</v>
      </c>
      <c r="P23" s="42">
        <v>7.8376481284752567E-5</v>
      </c>
      <c r="Q23" s="42">
        <v>7.8376481284752567E-5</v>
      </c>
      <c r="R23" s="42">
        <v>2.8202857820793718E-4</v>
      </c>
      <c r="S23" s="30" t="s">
        <v>37</v>
      </c>
      <c r="T23" s="30" t="s">
        <v>37</v>
      </c>
      <c r="U23" s="42">
        <v>4.7004763034656192E-4</v>
      </c>
      <c r="V23" s="42">
        <v>4.7004763034656192E-4</v>
      </c>
      <c r="W23" s="42">
        <v>4.7004763034656192E-4</v>
      </c>
      <c r="X23" s="42">
        <v>4.7004763034656192E-4</v>
      </c>
      <c r="Y23" s="42">
        <v>4.7004763034656192E-4</v>
      </c>
      <c r="Z23" s="42">
        <v>4.7004763034656192E-4</v>
      </c>
    </row>
    <row r="24" spans="1:26" x14ac:dyDescent="0.2">
      <c r="A24" s="23" t="s">
        <v>48</v>
      </c>
      <c r="B24" s="30"/>
      <c r="C24" s="30" t="s">
        <v>37</v>
      </c>
      <c r="D24" s="30" t="s">
        <v>37</v>
      </c>
      <c r="E24" s="42">
        <v>2.48306822557712E-5</v>
      </c>
      <c r="F24" s="42">
        <v>2.48306822557712E-5</v>
      </c>
      <c r="G24" s="42">
        <v>2.48306822557712E-5</v>
      </c>
      <c r="H24" s="42">
        <v>2.48306822557712E-5</v>
      </c>
      <c r="I24" s="42">
        <v>2.48306822557712E-5</v>
      </c>
      <c r="J24" s="42">
        <v>2.48306822557712E-5</v>
      </c>
      <c r="K24" s="30" t="s">
        <v>37</v>
      </c>
      <c r="L24" s="30" t="s">
        <v>37</v>
      </c>
      <c r="M24" s="42">
        <v>2.48306822557712E-5</v>
      </c>
      <c r="N24" s="42">
        <v>2.48306822557712E-5</v>
      </c>
      <c r="O24" s="42">
        <v>2.48306822557712E-5</v>
      </c>
      <c r="P24" s="42">
        <v>2.48306822557712E-5</v>
      </c>
      <c r="Q24" s="42">
        <v>2.48306822557712E-5</v>
      </c>
      <c r="R24" s="42">
        <v>8.9350298683165904E-5</v>
      </c>
      <c r="S24" s="30" t="s">
        <v>37</v>
      </c>
      <c r="T24" s="30" t="s">
        <v>37</v>
      </c>
      <c r="U24" s="42">
        <v>1.4891716447194318E-4</v>
      </c>
      <c r="V24" s="42">
        <v>1.4891716447194318E-4</v>
      </c>
      <c r="W24" s="42">
        <v>1.4891716447194318E-4</v>
      </c>
      <c r="X24" s="42">
        <v>1.4891716447194318E-4</v>
      </c>
      <c r="Y24" s="42">
        <v>1.4891716447194318E-4</v>
      </c>
      <c r="Z24" s="42">
        <v>1.4891716447194318E-4</v>
      </c>
    </row>
    <row r="25" spans="1:26" x14ac:dyDescent="0.2">
      <c r="B25" s="30"/>
      <c r="C25" s="30"/>
      <c r="D25" s="30"/>
      <c r="E25" s="30"/>
      <c r="F25" s="30"/>
      <c r="G25" s="42"/>
      <c r="H25" s="42"/>
    </row>
    <row r="26" spans="1:26" x14ac:dyDescent="0.2">
      <c r="A26" s="23" t="s">
        <v>62</v>
      </c>
    </row>
  </sheetData>
  <mergeCells count="4">
    <mergeCell ref="A3:B3"/>
    <mergeCell ref="C3:J3"/>
    <mergeCell ref="K3:R3"/>
    <mergeCell ref="S3:Z3"/>
  </mergeCells>
  <pageMargins left="0.7" right="0.7" top="0.75" bottom="0.75" header="0.3" footer="0.3"/>
  <pageSetup paperSize="8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80BB0-A618-4C16-8C08-B4AD733DAB99}">
  <sheetPr>
    <pageSetUpPr fitToPage="1"/>
  </sheetPr>
  <dimension ref="A1:Z21"/>
  <sheetViews>
    <sheetView zoomScaleNormal="100" zoomScaleSheetLayoutView="100" workbookViewId="0">
      <pane xSplit="1" topLeftCell="B1" activePane="topRight" state="frozen"/>
      <selection activeCell="B33" sqref="B33"/>
      <selection pane="topRight" activeCell="B33" sqref="B33"/>
    </sheetView>
  </sheetViews>
  <sheetFormatPr defaultColWidth="8.85546875" defaultRowHeight="12" x14ac:dyDescent="0.2"/>
  <cols>
    <col min="1" max="1" width="24.7109375" style="23" customWidth="1"/>
    <col min="2" max="2" width="8.42578125" style="23" customWidth="1"/>
    <col min="3" max="3" width="10.28515625" style="23" customWidth="1"/>
    <col min="4" max="4" width="8.85546875" style="23" customWidth="1"/>
    <col min="5" max="5" width="9.85546875" style="23" customWidth="1"/>
    <col min="6" max="6" width="10.42578125" style="23" customWidth="1"/>
    <col min="7" max="7" width="9.28515625" style="23" customWidth="1"/>
    <col min="8" max="8" width="9.5703125" style="30" customWidth="1"/>
    <col min="9" max="13" width="10.28515625" style="30" customWidth="1"/>
    <col min="14" max="14" width="9.85546875" style="30" customWidth="1"/>
    <col min="15" max="18" width="8.85546875" style="30" customWidth="1"/>
    <col min="19" max="19" width="9.28515625" style="30" customWidth="1"/>
    <col min="20" max="21" width="8.85546875" style="30" customWidth="1"/>
    <col min="22" max="22" width="10.85546875" style="30" customWidth="1"/>
    <col min="23" max="26" width="8.85546875" style="30" customWidth="1"/>
    <col min="27" max="16384" width="8.85546875" style="23"/>
  </cols>
  <sheetData>
    <row r="1" spans="1:26" ht="20.100000000000001" customHeight="1" x14ac:dyDescent="0.2">
      <c r="A1" s="49" t="s">
        <v>231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2"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24.95" customHeight="1" x14ac:dyDescent="0.2">
      <c r="C3" s="78" t="s">
        <v>50</v>
      </c>
      <c r="D3" s="78"/>
      <c r="E3" s="78"/>
      <c r="F3" s="78"/>
      <c r="G3" s="78"/>
      <c r="H3" s="78"/>
      <c r="I3" s="78"/>
      <c r="J3" s="78"/>
      <c r="K3" s="75" t="s">
        <v>63</v>
      </c>
      <c r="L3" s="75"/>
      <c r="M3" s="75"/>
      <c r="N3" s="75"/>
      <c r="O3" s="75"/>
      <c r="P3" s="75"/>
      <c r="Q3" s="75"/>
      <c r="R3" s="75"/>
      <c r="S3" s="79" t="s">
        <v>64</v>
      </c>
      <c r="T3" s="79"/>
      <c r="U3" s="79"/>
      <c r="V3" s="79"/>
      <c r="W3" s="79"/>
      <c r="X3" s="79"/>
      <c r="Y3" s="79"/>
      <c r="Z3" s="79"/>
    </row>
    <row r="4" spans="1:26" s="40" customFormat="1" ht="72" x14ac:dyDescent="0.2">
      <c r="A4" s="36" t="s">
        <v>20</v>
      </c>
      <c r="B4" s="46" t="s">
        <v>21</v>
      </c>
      <c r="C4" s="47" t="s">
        <v>22</v>
      </c>
      <c r="D4" s="47" t="s">
        <v>23</v>
      </c>
      <c r="E4" s="46" t="s">
        <v>24</v>
      </c>
      <c r="F4" s="46" t="s">
        <v>25</v>
      </c>
      <c r="G4" s="46" t="s">
        <v>26</v>
      </c>
      <c r="H4" s="46" t="s">
        <v>27</v>
      </c>
      <c r="I4" s="46" t="s">
        <v>28</v>
      </c>
      <c r="J4" s="46" t="s">
        <v>29</v>
      </c>
      <c r="K4" s="47" t="s">
        <v>22</v>
      </c>
      <c r="L4" s="47" t="s">
        <v>23</v>
      </c>
      <c r="M4" s="46" t="s">
        <v>24</v>
      </c>
      <c r="N4" s="46" t="s">
        <v>25</v>
      </c>
      <c r="O4" s="46" t="s">
        <v>26</v>
      </c>
      <c r="P4" s="46" t="s">
        <v>27</v>
      </c>
      <c r="Q4" s="46" t="s">
        <v>28</v>
      </c>
      <c r="R4" s="46" t="s">
        <v>29</v>
      </c>
      <c r="S4" s="47" t="s">
        <v>22</v>
      </c>
      <c r="T4" s="47" t="s">
        <v>23</v>
      </c>
      <c r="U4" s="46" t="s">
        <v>24</v>
      </c>
      <c r="V4" s="46" t="s">
        <v>25</v>
      </c>
      <c r="W4" s="46" t="s">
        <v>26</v>
      </c>
      <c r="X4" s="46" t="s">
        <v>27</v>
      </c>
      <c r="Y4" s="46" t="s">
        <v>28</v>
      </c>
      <c r="Z4" s="46" t="s">
        <v>29</v>
      </c>
    </row>
    <row r="5" spans="1:26" x14ac:dyDescent="0.2">
      <c r="A5" s="23" t="s">
        <v>32</v>
      </c>
      <c r="B5" s="30">
        <v>17817</v>
      </c>
      <c r="C5" s="41" t="s">
        <v>37</v>
      </c>
      <c r="D5" s="41" t="s">
        <v>37</v>
      </c>
      <c r="E5" s="42">
        <v>3.5570256659644648</v>
      </c>
      <c r="F5" s="42">
        <v>2.5757772063880608</v>
      </c>
      <c r="G5" s="42">
        <f>E5</f>
        <v>3.5570256659644648</v>
      </c>
      <c r="H5" s="42">
        <f>93%*G5</f>
        <v>3.3080338693469526</v>
      </c>
      <c r="I5" s="42">
        <f>F5</f>
        <v>2.5757772063880608</v>
      </c>
      <c r="J5" s="42">
        <f>H5+I5</f>
        <v>5.8838110757350135</v>
      </c>
      <c r="K5" s="41" t="s">
        <v>37</v>
      </c>
      <c r="L5" s="41" t="s">
        <v>37</v>
      </c>
      <c r="M5" s="42">
        <v>12.364898743590759</v>
      </c>
      <c r="N5" s="42">
        <v>8.9538921936346867</v>
      </c>
      <c r="O5" s="42">
        <f>M5</f>
        <v>12.364898743590759</v>
      </c>
      <c r="P5" s="42">
        <f>93%*O5</f>
        <v>11.499355831539406</v>
      </c>
      <c r="Q5" s="42">
        <f>N5</f>
        <v>8.9538921936346867</v>
      </c>
      <c r="R5" s="42">
        <f>Q5+P5</f>
        <v>20.453248025174091</v>
      </c>
      <c r="S5" s="28" t="s">
        <v>37</v>
      </c>
      <c r="T5" s="28" t="s">
        <v>37</v>
      </c>
      <c r="U5" s="42">
        <v>20.664625297507843</v>
      </c>
      <c r="V5" s="42">
        <v>14.964039008540164</v>
      </c>
      <c r="W5" s="26">
        <f>U5</f>
        <v>20.664625297507843</v>
      </c>
      <c r="X5" s="26">
        <f>93%*W5</f>
        <v>19.218101526682297</v>
      </c>
      <c r="Y5" s="26">
        <f>V5</f>
        <v>14.964039008540164</v>
      </c>
      <c r="Z5" s="26">
        <f>Y5+X5</f>
        <v>34.182140535222459</v>
      </c>
    </row>
    <row r="6" spans="1:26" x14ac:dyDescent="0.2">
      <c r="A6" s="23" t="s">
        <v>33</v>
      </c>
      <c r="B6" s="30">
        <v>7878</v>
      </c>
      <c r="C6" s="41" t="s">
        <v>37</v>
      </c>
      <c r="D6" s="41" t="s">
        <v>37</v>
      </c>
      <c r="E6" s="42">
        <v>2.9974503624573523</v>
      </c>
      <c r="F6" s="42">
        <v>2.5636820354227075</v>
      </c>
      <c r="G6" s="42">
        <f t="shared" ref="G6:I13" si="0">E6</f>
        <v>2.9974503624573523</v>
      </c>
      <c r="H6" s="42">
        <f t="shared" ref="H6:H12" si="1">93%*G6</f>
        <v>2.7876288370853377</v>
      </c>
      <c r="I6" s="42">
        <f t="shared" ref="I6:I12" si="2">F6</f>
        <v>2.5636820354227075</v>
      </c>
      <c r="J6" s="42">
        <f t="shared" ref="J6:J12" si="3">H6+I6</f>
        <v>5.3513108725080452</v>
      </c>
      <c r="K6" s="41" t="s">
        <v>37</v>
      </c>
      <c r="L6" s="41" t="s">
        <v>37</v>
      </c>
      <c r="M6" s="42">
        <v>10.419708402827938</v>
      </c>
      <c r="N6" s="42">
        <v>8.9118470755170307</v>
      </c>
      <c r="O6" s="42">
        <f t="shared" ref="O6:O18" si="4">M6</f>
        <v>10.419708402827938</v>
      </c>
      <c r="P6" s="42">
        <f>93%*O6</f>
        <v>9.6903288146299822</v>
      </c>
      <c r="Q6" s="42">
        <f>N6</f>
        <v>8.9118470755170307</v>
      </c>
      <c r="R6" s="42">
        <f>Q6+P6</f>
        <v>18.602175890147013</v>
      </c>
      <c r="S6" s="28" t="s">
        <v>37</v>
      </c>
      <c r="T6" s="28" t="s">
        <v>37</v>
      </c>
      <c r="U6" s="42">
        <v>17.413759248561764</v>
      </c>
      <c r="V6" s="42">
        <v>14.893771824836683</v>
      </c>
      <c r="W6" s="26">
        <f t="shared" ref="W6" si="5">U6</f>
        <v>17.413759248561764</v>
      </c>
      <c r="X6" s="26">
        <f t="shared" ref="X6:X12" si="6">93%*W6</f>
        <v>16.194796101162442</v>
      </c>
      <c r="Y6" s="26">
        <f t="shared" ref="Y6:Y12" si="7">V6</f>
        <v>14.893771824836683</v>
      </c>
      <c r="Z6" s="26">
        <f t="shared" ref="Z6:Z12" si="8">Y6+X6</f>
        <v>31.088567925999126</v>
      </c>
    </row>
    <row r="7" spans="1:26" x14ac:dyDescent="0.2">
      <c r="A7" s="23" t="s">
        <v>30</v>
      </c>
      <c r="B7" s="30">
        <v>3928</v>
      </c>
      <c r="C7" s="41" t="s">
        <v>37</v>
      </c>
      <c r="D7" s="41" t="s">
        <v>37</v>
      </c>
      <c r="E7" s="42">
        <v>2.4310929949400957</v>
      </c>
      <c r="F7" s="42">
        <v>2.4213880328844462</v>
      </c>
      <c r="G7" s="42">
        <f t="shared" si="0"/>
        <v>2.4310929949400957</v>
      </c>
      <c r="H7" s="42">
        <f t="shared" si="1"/>
        <v>2.2609164852942891</v>
      </c>
      <c r="I7" s="42">
        <f t="shared" si="2"/>
        <v>2.4213880328844462</v>
      </c>
      <c r="J7" s="42">
        <f t="shared" si="3"/>
        <v>4.6823045181787357</v>
      </c>
      <c r="K7" s="41" t="s">
        <v>37</v>
      </c>
      <c r="L7" s="41" t="s">
        <v>37</v>
      </c>
      <c r="M7" s="42">
        <v>8.4509423157441415</v>
      </c>
      <c r="N7" s="42">
        <v>8.4172060190745039</v>
      </c>
      <c r="O7" s="42">
        <f t="shared" si="4"/>
        <v>8.4509423157441415</v>
      </c>
      <c r="P7" s="42">
        <f t="shared" ref="P7:P12" si="9">93%*O7</f>
        <v>7.8593763536420518</v>
      </c>
      <c r="Q7" s="42">
        <f t="shared" ref="Q7:Q11" si="10">N7</f>
        <v>8.4172060190745039</v>
      </c>
      <c r="R7" s="42">
        <f t="shared" ref="R7:R12" si="11">Q7+P7</f>
        <v>16.276582372716554</v>
      </c>
      <c r="S7" s="28" t="s">
        <v>37</v>
      </c>
      <c r="T7" s="28" t="s">
        <v>37</v>
      </c>
      <c r="U7" s="42">
        <v>14.123492637271031</v>
      </c>
      <c r="V7" s="42">
        <v>14.067111429138212</v>
      </c>
      <c r="W7" s="26">
        <f>U7</f>
        <v>14.123492637271031</v>
      </c>
      <c r="X7" s="26">
        <f t="shared" si="6"/>
        <v>13.134848152662059</v>
      </c>
      <c r="Y7" s="26">
        <f t="shared" si="7"/>
        <v>14.067111429138212</v>
      </c>
      <c r="Z7" s="26">
        <f t="shared" si="8"/>
        <v>27.201959581800271</v>
      </c>
    </row>
    <row r="8" spans="1:26" s="14" customFormat="1" x14ac:dyDescent="0.2">
      <c r="A8" s="14" t="s">
        <v>31</v>
      </c>
      <c r="B8" s="28"/>
      <c r="C8" s="43" t="s">
        <v>37</v>
      </c>
      <c r="D8" s="43" t="s">
        <v>37</v>
      </c>
      <c r="E8" s="43" t="s">
        <v>37</v>
      </c>
      <c r="F8" s="43" t="s">
        <v>37</v>
      </c>
      <c r="G8" s="43" t="s">
        <v>37</v>
      </c>
      <c r="H8" s="43" t="s">
        <v>37</v>
      </c>
      <c r="I8" s="43" t="s">
        <v>37</v>
      </c>
      <c r="J8" s="26">
        <v>2.52</v>
      </c>
      <c r="K8" s="43" t="s">
        <v>37</v>
      </c>
      <c r="L8" s="43" t="s">
        <v>37</v>
      </c>
      <c r="M8" s="26" t="str">
        <f t="shared" ref="M8" si="12">K8</f>
        <v>N/A</v>
      </c>
      <c r="N8" s="26" t="str">
        <f t="shared" ref="N8" si="13">L8</f>
        <v>N/A</v>
      </c>
      <c r="O8" s="26" t="str">
        <f t="shared" si="4"/>
        <v>N/A</v>
      </c>
      <c r="P8" s="26" t="str">
        <f t="shared" ref="P8" si="14">N8</f>
        <v>N/A</v>
      </c>
      <c r="Q8" s="26" t="str">
        <f t="shared" ref="Q8" si="15">O8</f>
        <v>N/A</v>
      </c>
      <c r="R8" s="26">
        <v>8.76</v>
      </c>
      <c r="S8" s="28" t="s">
        <v>37</v>
      </c>
      <c r="T8" s="28" t="s">
        <v>37</v>
      </c>
      <c r="U8" s="42" t="s">
        <v>37</v>
      </c>
      <c r="V8" s="42" t="s">
        <v>37</v>
      </c>
      <c r="W8" s="26" t="s">
        <v>37</v>
      </c>
      <c r="X8" s="42" t="s">
        <v>37</v>
      </c>
      <c r="Y8" s="26" t="str">
        <f t="shared" si="7"/>
        <v>N/A</v>
      </c>
      <c r="Z8" s="26">
        <v>14.64</v>
      </c>
    </row>
    <row r="9" spans="1:26" x14ac:dyDescent="0.2">
      <c r="A9" s="23" t="s">
        <v>39</v>
      </c>
      <c r="B9" s="30">
        <v>40117</v>
      </c>
      <c r="C9" s="41" t="s">
        <v>37</v>
      </c>
      <c r="D9" s="41" t="s">
        <v>37</v>
      </c>
      <c r="E9" s="42">
        <v>0.27698395551086075</v>
      </c>
      <c r="F9" s="42">
        <v>0.20057458847338192</v>
      </c>
      <c r="G9" s="42">
        <f t="shared" si="0"/>
        <v>0.27698395551086075</v>
      </c>
      <c r="H9" s="42">
        <f t="shared" si="1"/>
        <v>0.2575950786251005</v>
      </c>
      <c r="I9" s="42">
        <f t="shared" si="2"/>
        <v>0.20057458847338192</v>
      </c>
      <c r="J9" s="42">
        <f t="shared" si="3"/>
        <v>0.45816966709848239</v>
      </c>
      <c r="K9" s="41" t="s">
        <v>37</v>
      </c>
      <c r="L9" s="41" t="s">
        <v>37</v>
      </c>
      <c r="M9" s="42">
        <v>0.96284898820442066</v>
      </c>
      <c r="N9" s="42">
        <v>0.69723547421699428</v>
      </c>
      <c r="O9" s="42">
        <f t="shared" si="4"/>
        <v>0.96284898820442066</v>
      </c>
      <c r="P9" s="42">
        <f t="shared" si="9"/>
        <v>0.89544955903011125</v>
      </c>
      <c r="Q9" s="42">
        <f t="shared" si="10"/>
        <v>0.69723547421699428</v>
      </c>
      <c r="R9" s="42">
        <f t="shared" si="11"/>
        <v>1.5926850332471054</v>
      </c>
      <c r="S9" s="28" t="s">
        <v>37</v>
      </c>
      <c r="T9" s="28" t="s">
        <v>37</v>
      </c>
      <c r="U9" s="42">
        <v>1.6091448843964291</v>
      </c>
      <c r="V9" s="42">
        <v>1.1652428473215521</v>
      </c>
      <c r="W9" s="26">
        <f>U9</f>
        <v>1.6091448843964291</v>
      </c>
      <c r="X9" s="26">
        <f t="shared" si="6"/>
        <v>1.496504742488679</v>
      </c>
      <c r="Y9" s="26">
        <f t="shared" si="7"/>
        <v>1.1652428473215521</v>
      </c>
      <c r="Z9" s="26">
        <f t="shared" si="8"/>
        <v>2.661747589810231</v>
      </c>
    </row>
    <row r="10" spans="1:26" x14ac:dyDescent="0.2">
      <c r="A10" s="23" t="s">
        <v>38</v>
      </c>
      <c r="B10" s="30">
        <v>6054</v>
      </c>
      <c r="C10" s="41" t="s">
        <v>37</v>
      </c>
      <c r="D10" s="41" t="s">
        <v>37</v>
      </c>
      <c r="E10" s="42">
        <v>0.25816039659634687</v>
      </c>
      <c r="F10" s="42">
        <v>0.18694373546632015</v>
      </c>
      <c r="G10" s="42">
        <f t="shared" si="0"/>
        <v>0.25816039659634687</v>
      </c>
      <c r="H10" s="42">
        <f t="shared" si="1"/>
        <v>0.2400891688346026</v>
      </c>
      <c r="I10" s="42">
        <f t="shared" si="2"/>
        <v>0.18694373546632015</v>
      </c>
      <c r="J10" s="42">
        <f t="shared" si="3"/>
        <v>0.42703290430092278</v>
      </c>
      <c r="K10" s="41" t="s">
        <v>37</v>
      </c>
      <c r="L10" s="41" t="s">
        <v>37</v>
      </c>
      <c r="M10" s="42">
        <v>0.89741471197777711</v>
      </c>
      <c r="N10" s="42">
        <v>0.64985203281149373</v>
      </c>
      <c r="O10" s="42">
        <f t="shared" si="4"/>
        <v>0.89741471197777711</v>
      </c>
      <c r="P10" s="42">
        <f t="shared" si="9"/>
        <v>0.83459568213933277</v>
      </c>
      <c r="Q10" s="42">
        <f t="shared" si="10"/>
        <v>0.64985203281149373</v>
      </c>
      <c r="R10" s="42">
        <f t="shared" si="11"/>
        <v>1.4844477149508264</v>
      </c>
      <c r="S10" s="28" t="s">
        <v>37</v>
      </c>
      <c r="T10" s="28" t="s">
        <v>37</v>
      </c>
      <c r="U10" s="42">
        <v>1.4997889707025864</v>
      </c>
      <c r="V10" s="42">
        <v>1.0860540822329074</v>
      </c>
      <c r="W10" s="26">
        <f>U10</f>
        <v>1.4997889707025864</v>
      </c>
      <c r="X10" s="26">
        <f t="shared" si="6"/>
        <v>1.3948037427534055</v>
      </c>
      <c r="Y10" s="26">
        <f t="shared" si="7"/>
        <v>1.0860540822329074</v>
      </c>
      <c r="Z10" s="26">
        <f t="shared" si="8"/>
        <v>2.4808578249863129</v>
      </c>
    </row>
    <row r="11" spans="1:26" ht="23.65" customHeight="1" x14ac:dyDescent="0.2">
      <c r="A11" s="40" t="s">
        <v>65</v>
      </c>
      <c r="B11" s="30">
        <v>37476</v>
      </c>
      <c r="C11" s="41" t="s">
        <v>37</v>
      </c>
      <c r="D11" s="41" t="s">
        <v>37</v>
      </c>
      <c r="E11" s="42">
        <v>7.7246037318842317E-2</v>
      </c>
      <c r="F11" s="42">
        <v>7.2455585392092389E-2</v>
      </c>
      <c r="G11" s="42">
        <f t="shared" si="0"/>
        <v>7.7246037318842317E-2</v>
      </c>
      <c r="H11" s="42">
        <f t="shared" si="1"/>
        <v>7.1838814706523355E-2</v>
      </c>
      <c r="I11" s="42">
        <f t="shared" si="2"/>
        <v>7.2455585392092389E-2</v>
      </c>
      <c r="J11" s="42">
        <f t="shared" si="3"/>
        <v>0.14429440009861574</v>
      </c>
      <c r="K11" s="41" t="s">
        <v>37</v>
      </c>
      <c r="L11" s="41" t="s">
        <v>37</v>
      </c>
      <c r="M11" s="42">
        <v>0.26852193925121376</v>
      </c>
      <c r="N11" s="42">
        <v>0.2518694158867974</v>
      </c>
      <c r="O11" s="42">
        <f t="shared" si="4"/>
        <v>0.26852193925121376</v>
      </c>
      <c r="P11" s="42">
        <f t="shared" si="9"/>
        <v>0.24972540350362882</v>
      </c>
      <c r="Q11" s="42">
        <f t="shared" si="10"/>
        <v>0.2518694158867974</v>
      </c>
      <c r="R11" s="42">
        <f t="shared" si="11"/>
        <v>0.50159481939042627</v>
      </c>
      <c r="S11" s="28" t="s">
        <v>37</v>
      </c>
      <c r="T11" s="28" t="s">
        <v>37</v>
      </c>
      <c r="U11" s="42">
        <v>0.44876269299517912</v>
      </c>
      <c r="V11" s="42">
        <v>0.42093244846834632</v>
      </c>
      <c r="W11" s="26">
        <f>U11</f>
        <v>0.44876269299517912</v>
      </c>
      <c r="X11" s="26">
        <f t="shared" si="6"/>
        <v>0.4173493044855166</v>
      </c>
      <c r="Y11" s="26">
        <f t="shared" si="7"/>
        <v>0.42093244846834632</v>
      </c>
      <c r="Z11" s="26">
        <f t="shared" si="8"/>
        <v>0.83828175295386287</v>
      </c>
    </row>
    <row r="12" spans="1:26" x14ac:dyDescent="0.2">
      <c r="A12" s="23" t="s">
        <v>34</v>
      </c>
      <c r="B12" s="30">
        <v>572</v>
      </c>
      <c r="C12" s="41" t="s">
        <v>37</v>
      </c>
      <c r="D12" s="41" t="s">
        <v>37</v>
      </c>
      <c r="E12" s="42">
        <v>4.3176577443299995E-2</v>
      </c>
      <c r="F12" s="42">
        <v>4.3004215856699994E-2</v>
      </c>
      <c r="G12" s="42">
        <f t="shared" si="0"/>
        <v>4.3176577443299995E-2</v>
      </c>
      <c r="H12" s="42">
        <f t="shared" si="1"/>
        <v>4.0154217022268998E-2</v>
      </c>
      <c r="I12" s="42">
        <f t="shared" si="2"/>
        <v>4.3004215856699994E-2</v>
      </c>
      <c r="J12" s="42">
        <f t="shared" si="3"/>
        <v>8.3158432878968985E-2</v>
      </c>
      <c r="K12" s="41" t="s">
        <v>37</v>
      </c>
      <c r="L12" s="41" t="s">
        <v>37</v>
      </c>
      <c r="M12" s="42">
        <v>0.15009000730289998</v>
      </c>
      <c r="N12" s="42">
        <v>0.14949084559709999</v>
      </c>
      <c r="O12" s="42">
        <f t="shared" si="4"/>
        <v>0.15009000730289998</v>
      </c>
      <c r="P12" s="42">
        <f t="shared" si="9"/>
        <v>0.13958370679169699</v>
      </c>
      <c r="Q12" s="42">
        <f>N12</f>
        <v>0.14949084559709999</v>
      </c>
      <c r="R12" s="42">
        <f t="shared" si="11"/>
        <v>0.28907455238879698</v>
      </c>
      <c r="S12" s="28" t="s">
        <v>37</v>
      </c>
      <c r="T12" s="28" t="s">
        <v>37</v>
      </c>
      <c r="U12" s="42">
        <v>0.25083535467059997</v>
      </c>
      <c r="V12" s="42">
        <v>0.24983401592939997</v>
      </c>
      <c r="W12" s="26">
        <f>U12</f>
        <v>0.25083535467059997</v>
      </c>
      <c r="X12" s="26">
        <f t="shared" si="6"/>
        <v>0.233276879843658</v>
      </c>
      <c r="Y12" s="26">
        <f t="shared" si="7"/>
        <v>0.24983401592939997</v>
      </c>
      <c r="Z12" s="26">
        <f t="shared" si="8"/>
        <v>0.48311089577305799</v>
      </c>
    </row>
    <row r="13" spans="1:26" x14ac:dyDescent="0.2">
      <c r="A13" s="23" t="s">
        <v>51</v>
      </c>
      <c r="B13" s="30" t="s">
        <v>37</v>
      </c>
      <c r="C13" s="41" t="s">
        <v>37</v>
      </c>
      <c r="D13" s="41" t="s">
        <v>37</v>
      </c>
      <c r="E13" s="42" t="s">
        <v>37</v>
      </c>
      <c r="F13" s="42" t="s">
        <v>37</v>
      </c>
      <c r="G13" s="41" t="str">
        <f t="shared" si="0"/>
        <v>N/A</v>
      </c>
      <c r="H13" s="41" t="str">
        <f t="shared" si="0"/>
        <v>N/A</v>
      </c>
      <c r="I13" s="41" t="str">
        <f t="shared" si="0"/>
        <v>N/A</v>
      </c>
      <c r="J13" s="42">
        <v>2.0044292626117642E-2</v>
      </c>
      <c r="K13" s="41" t="s">
        <v>37</v>
      </c>
      <c r="L13" s="41" t="s">
        <v>37</v>
      </c>
      <c r="M13" s="42" t="s">
        <v>37</v>
      </c>
      <c r="N13" s="42" t="s">
        <v>37</v>
      </c>
      <c r="O13" s="42" t="str">
        <f t="shared" si="4"/>
        <v>N/A</v>
      </c>
      <c r="P13" s="42" t="str">
        <f t="shared" ref="P13:P14" si="16">N13</f>
        <v>N/A</v>
      </c>
      <c r="Q13" s="42" t="str">
        <f t="shared" ref="Q13:Q14" si="17">O13</f>
        <v>N/A</v>
      </c>
      <c r="R13" s="42">
        <v>6.9677779128885134E-2</v>
      </c>
      <c r="S13" s="28" t="s">
        <v>37</v>
      </c>
      <c r="T13" s="28" t="s">
        <v>37</v>
      </c>
      <c r="U13" s="42" t="s">
        <v>37</v>
      </c>
      <c r="V13" s="42" t="s">
        <v>37</v>
      </c>
      <c r="W13" s="42" t="s">
        <v>37</v>
      </c>
      <c r="X13" s="42" t="s">
        <v>37</v>
      </c>
      <c r="Y13" s="42" t="s">
        <v>37</v>
      </c>
      <c r="Z13" s="41">
        <v>0.11644779525649297</v>
      </c>
    </row>
    <row r="14" spans="1:26" x14ac:dyDescent="0.2">
      <c r="A14" s="23" t="s">
        <v>55</v>
      </c>
      <c r="B14" s="30" t="s">
        <v>37</v>
      </c>
      <c r="C14" s="41" t="s">
        <v>37</v>
      </c>
      <c r="D14" s="41" t="s">
        <v>37</v>
      </c>
      <c r="E14" s="42">
        <v>4.1776426825278603E-3</v>
      </c>
      <c r="F14" s="42">
        <v>4.1776426825278603E-3</v>
      </c>
      <c r="G14" s="42">
        <v>4.1776426825278603E-3</v>
      </c>
      <c r="H14" s="42">
        <v>4.1776426825278603E-3</v>
      </c>
      <c r="I14" s="42">
        <v>4.1776426825278603E-3</v>
      </c>
      <c r="J14" s="42">
        <v>4.1776426825278603E-3</v>
      </c>
      <c r="K14" s="41" t="s">
        <v>37</v>
      </c>
      <c r="L14" s="41" t="s">
        <v>37</v>
      </c>
      <c r="M14" s="42" t="s">
        <v>37</v>
      </c>
      <c r="N14" s="42" t="s">
        <v>37</v>
      </c>
      <c r="O14" s="42" t="str">
        <f t="shared" si="4"/>
        <v>N/A</v>
      </c>
      <c r="P14" s="42" t="str">
        <f t="shared" si="16"/>
        <v>N/A</v>
      </c>
      <c r="Q14" s="42" t="str">
        <f t="shared" si="17"/>
        <v>N/A</v>
      </c>
      <c r="R14" s="42">
        <v>1.452228170593018E-2</v>
      </c>
      <c r="S14" s="28" t="s">
        <v>37</v>
      </c>
      <c r="T14" s="28" t="s">
        <v>37</v>
      </c>
      <c r="U14" s="42" t="s">
        <v>37</v>
      </c>
      <c r="V14" s="42" t="s">
        <v>37</v>
      </c>
      <c r="W14" s="42" t="s">
        <v>37</v>
      </c>
      <c r="X14" s="42" t="s">
        <v>37</v>
      </c>
      <c r="Y14" s="42" t="s">
        <v>37</v>
      </c>
      <c r="Z14" s="41">
        <v>2.4270114631828519E-2</v>
      </c>
    </row>
    <row r="15" spans="1:26" x14ac:dyDescent="0.2">
      <c r="A15" s="23" t="s">
        <v>47</v>
      </c>
      <c r="B15" s="30" t="s">
        <v>37</v>
      </c>
      <c r="C15" s="41" t="s">
        <v>37</v>
      </c>
      <c r="D15" s="41" t="s">
        <v>37</v>
      </c>
      <c r="E15" s="42">
        <v>1.3438864753082833E-3</v>
      </c>
      <c r="F15" s="42">
        <v>1.3438864753082833E-3</v>
      </c>
      <c r="G15" s="42">
        <v>1.3438864753082833E-3</v>
      </c>
      <c r="H15" s="42">
        <v>1.3438864753082833E-3</v>
      </c>
      <c r="I15" s="42">
        <v>1.3438864753082833E-3</v>
      </c>
      <c r="J15" s="42">
        <v>1.3438864753082833E-3</v>
      </c>
      <c r="K15" s="41" t="s">
        <v>37</v>
      </c>
      <c r="L15" s="41" t="s">
        <v>37</v>
      </c>
      <c r="M15" s="42" t="s">
        <v>37</v>
      </c>
      <c r="N15" s="42" t="s">
        <v>37</v>
      </c>
      <c r="O15" s="42" t="str">
        <f t="shared" si="4"/>
        <v>N/A</v>
      </c>
      <c r="P15" s="42">
        <v>5.9473891506731308E-4</v>
      </c>
      <c r="Q15" s="42">
        <v>5.9473891506731308E-4</v>
      </c>
      <c r="R15" s="42">
        <v>4.6716053665478421E-3</v>
      </c>
      <c r="S15" s="28" t="s">
        <v>37</v>
      </c>
      <c r="T15" s="28" t="s">
        <v>37</v>
      </c>
      <c r="U15" s="42" t="s">
        <v>37</v>
      </c>
      <c r="V15" s="42" t="s">
        <v>37</v>
      </c>
      <c r="W15" s="42" t="s">
        <v>37</v>
      </c>
      <c r="X15" s="42" t="s">
        <v>37</v>
      </c>
      <c r="Y15" s="42" t="s">
        <v>37</v>
      </c>
      <c r="Z15" s="41">
        <v>7.8073404756005028E-3</v>
      </c>
    </row>
    <row r="16" spans="1:26" x14ac:dyDescent="0.2">
      <c r="A16" s="23" t="s">
        <v>57</v>
      </c>
      <c r="B16" s="30" t="s">
        <v>37</v>
      </c>
      <c r="C16" s="41" t="s">
        <v>37</v>
      </c>
      <c r="D16" s="41" t="s">
        <v>37</v>
      </c>
      <c r="E16" s="42">
        <v>5.9473891506731308E-4</v>
      </c>
      <c r="F16" s="42">
        <v>5.9473891506731308E-4</v>
      </c>
      <c r="G16" s="42">
        <v>5.9473891506731308E-4</v>
      </c>
      <c r="H16" s="42">
        <v>5.9473891506731308E-4</v>
      </c>
      <c r="I16" s="42">
        <v>5.9473891506731308E-4</v>
      </c>
      <c r="J16" s="42">
        <v>5.9473891506731308E-4</v>
      </c>
      <c r="K16" s="41" t="s">
        <v>37</v>
      </c>
      <c r="L16" s="41" t="s">
        <v>37</v>
      </c>
      <c r="M16" s="42" t="s">
        <v>37</v>
      </c>
      <c r="N16" s="42" t="s">
        <v>37</v>
      </c>
      <c r="O16" s="42" t="str">
        <f t="shared" si="4"/>
        <v>N/A</v>
      </c>
      <c r="P16" s="42">
        <v>5.9473891506731308E-4</v>
      </c>
      <c r="Q16" s="42">
        <v>5.9473891506731308E-4</v>
      </c>
      <c r="R16" s="42">
        <v>2.06742575237685E-3</v>
      </c>
      <c r="S16" s="28" t="s">
        <v>37</v>
      </c>
      <c r="T16" s="28" t="s">
        <v>37</v>
      </c>
      <c r="U16" s="42" t="s">
        <v>37</v>
      </c>
      <c r="V16" s="42" t="s">
        <v>37</v>
      </c>
      <c r="W16" s="42" t="s">
        <v>37</v>
      </c>
      <c r="X16" s="42" t="s">
        <v>37</v>
      </c>
      <c r="Y16" s="42" t="s">
        <v>37</v>
      </c>
      <c r="Z16" s="41">
        <v>3.4551498875339138E-3</v>
      </c>
    </row>
    <row r="17" spans="1:26" x14ac:dyDescent="0.2">
      <c r="A17" s="23" t="s">
        <v>48</v>
      </c>
      <c r="B17" s="30" t="s">
        <v>37</v>
      </c>
      <c r="C17" s="41" t="s">
        <v>37</v>
      </c>
      <c r="D17" s="41" t="s">
        <v>37</v>
      </c>
      <c r="E17" s="42">
        <v>2.6975096832659428E-4</v>
      </c>
      <c r="F17" s="42">
        <v>2.6975096832659428E-4</v>
      </c>
      <c r="G17" s="42">
        <v>2.6975096832659428E-4</v>
      </c>
      <c r="H17" s="42">
        <v>2.6975096832659428E-4</v>
      </c>
      <c r="I17" s="42">
        <v>2.6975096832659428E-4</v>
      </c>
      <c r="J17" s="42">
        <v>2.6975096832659428E-4</v>
      </c>
      <c r="K17" s="41" t="s">
        <v>37</v>
      </c>
      <c r="L17" s="41" t="s">
        <v>37</v>
      </c>
      <c r="M17" s="42" t="s">
        <v>37</v>
      </c>
      <c r="N17" s="42" t="s">
        <v>37</v>
      </c>
      <c r="O17" s="42" t="str">
        <f t="shared" si="4"/>
        <v>N/A</v>
      </c>
      <c r="P17" s="42">
        <v>5.9473891506731308E-4</v>
      </c>
      <c r="Q17" s="42">
        <v>5.9473891506731308E-4</v>
      </c>
      <c r="R17" s="42">
        <v>9.3770574704006582E-4</v>
      </c>
      <c r="S17" s="28" t="s">
        <v>37</v>
      </c>
      <c r="T17" s="28" t="s">
        <v>37</v>
      </c>
      <c r="U17" s="42" t="s">
        <v>37</v>
      </c>
      <c r="V17" s="42" t="s">
        <v>37</v>
      </c>
      <c r="W17" s="42" t="s">
        <v>37</v>
      </c>
      <c r="X17" s="42" t="s">
        <v>37</v>
      </c>
      <c r="Y17" s="42" t="s">
        <v>37</v>
      </c>
      <c r="Z17" s="41">
        <v>1.5671246731354526E-3</v>
      </c>
    </row>
    <row r="18" spans="1:26" x14ac:dyDescent="0.2">
      <c r="A18" s="23" t="s">
        <v>66</v>
      </c>
      <c r="B18" s="30" t="s">
        <v>37</v>
      </c>
      <c r="C18" s="41" t="s">
        <v>37</v>
      </c>
      <c r="D18" s="41" t="s">
        <v>37</v>
      </c>
      <c r="E18" s="42">
        <v>4.4518718127487803E-5</v>
      </c>
      <c r="F18" s="42">
        <v>4.4518718127487803E-5</v>
      </c>
      <c r="G18" s="42">
        <v>4.4518718127487803E-5</v>
      </c>
      <c r="H18" s="42">
        <v>4.4518718127487803E-5</v>
      </c>
      <c r="I18" s="42">
        <v>4.4518718127487803E-5</v>
      </c>
      <c r="J18" s="42">
        <v>4.4518718127487803E-5</v>
      </c>
      <c r="K18" s="41" t="s">
        <v>37</v>
      </c>
      <c r="L18" s="41" t="s">
        <v>37</v>
      </c>
      <c r="M18" s="42" t="s">
        <v>37</v>
      </c>
      <c r="N18" s="42" t="s">
        <v>37</v>
      </c>
      <c r="O18" s="42" t="str">
        <f t="shared" si="4"/>
        <v>N/A</v>
      </c>
      <c r="P18" s="42">
        <v>5.9473891506731308E-4</v>
      </c>
      <c r="Q18" s="42">
        <v>5.9473891506731308E-4</v>
      </c>
      <c r="R18" s="42">
        <v>1.5475554396698139E-4</v>
      </c>
      <c r="S18" s="28" t="s">
        <v>37</v>
      </c>
      <c r="T18" s="28" t="s">
        <v>37</v>
      </c>
      <c r="U18" s="41">
        <v>2.5863255293111963E-4</v>
      </c>
      <c r="V18" s="41">
        <v>2.5863255293111963E-4</v>
      </c>
      <c r="W18" s="41">
        <v>2.5863255293111963E-4</v>
      </c>
      <c r="X18" s="41">
        <v>2.5863255293111963E-4</v>
      </c>
      <c r="Y18" s="41">
        <v>2.5863255293111963E-4</v>
      </c>
      <c r="Z18" s="41">
        <v>2.5863255293111963E-4</v>
      </c>
    </row>
    <row r="19" spans="1:26" x14ac:dyDescent="0.2">
      <c r="B19" s="30"/>
      <c r="C19" s="30"/>
      <c r="D19" s="30"/>
      <c r="E19" s="30"/>
      <c r="F19" s="30"/>
      <c r="G19" s="30"/>
    </row>
    <row r="21" spans="1:26" x14ac:dyDescent="0.2">
      <c r="A21" s="23" t="s">
        <v>67</v>
      </c>
    </row>
  </sheetData>
  <mergeCells count="3">
    <mergeCell ref="C3:J3"/>
    <mergeCell ref="K3:R3"/>
    <mergeCell ref="S3:Z3"/>
  </mergeCells>
  <pageMargins left="0.7" right="0.7" top="0.75" bottom="0.75" header="0.3" footer="0.3"/>
  <pageSetup paperSize="8" scale="73"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33CD1-EB34-44C7-9A2B-ACBB39DE9352}">
  <sheetPr>
    <pageSetUpPr fitToPage="1"/>
  </sheetPr>
  <dimension ref="A1:R95"/>
  <sheetViews>
    <sheetView zoomScaleNormal="100" zoomScaleSheetLayoutView="100" workbookViewId="0">
      <selection activeCell="B33" sqref="B33"/>
    </sheetView>
  </sheetViews>
  <sheetFormatPr defaultColWidth="8.85546875" defaultRowHeight="12" x14ac:dyDescent="0.2"/>
  <cols>
    <col min="1" max="1" width="20.7109375" style="23" customWidth="1"/>
    <col min="2" max="2" width="7.85546875" style="30" customWidth="1"/>
    <col min="3" max="5" width="8.85546875" style="30" customWidth="1"/>
    <col min="6" max="6" width="10.28515625" style="30" customWidth="1"/>
    <col min="7" max="9" width="8.85546875" style="30" customWidth="1"/>
    <col min="10" max="10" width="9.5703125" style="30" customWidth="1"/>
    <col min="11" max="13" width="8.85546875" style="30" customWidth="1"/>
    <col min="14" max="14" width="9.85546875" style="30" customWidth="1"/>
    <col min="15" max="17" width="8.85546875" style="30" customWidth="1"/>
    <col min="18" max="18" width="9.28515625" style="30" customWidth="1"/>
    <col min="19" max="16384" width="8.85546875" style="23"/>
  </cols>
  <sheetData>
    <row r="1" spans="1:18" ht="20.100000000000001" customHeight="1" x14ac:dyDescent="0.2">
      <c r="A1" s="54" t="s">
        <v>238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x14ac:dyDescent="0.2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32" customFormat="1" ht="28.9" customHeight="1" x14ac:dyDescent="0.2">
      <c r="B3" s="35"/>
      <c r="C3" s="80" t="s">
        <v>17</v>
      </c>
      <c r="D3" s="80"/>
      <c r="E3" s="80"/>
      <c r="F3" s="80"/>
      <c r="G3" s="80"/>
      <c r="H3" s="80"/>
      <c r="I3" s="80"/>
      <c r="J3" s="80"/>
      <c r="K3" s="81" t="s">
        <v>227</v>
      </c>
      <c r="L3" s="81"/>
      <c r="M3" s="81"/>
      <c r="N3" s="81"/>
      <c r="O3" s="81"/>
      <c r="P3" s="81"/>
      <c r="Q3" s="81"/>
      <c r="R3" s="81"/>
    </row>
    <row r="4" spans="1:18" s="32" customFormat="1" ht="75" customHeight="1" x14ac:dyDescent="0.2">
      <c r="A4" s="36" t="s">
        <v>20</v>
      </c>
      <c r="B4" s="46" t="s">
        <v>21</v>
      </c>
      <c r="C4" s="47" t="s">
        <v>22</v>
      </c>
      <c r="D4" s="47" t="s">
        <v>23</v>
      </c>
      <c r="E4" s="46" t="s">
        <v>24</v>
      </c>
      <c r="F4" s="46" t="s">
        <v>25</v>
      </c>
      <c r="G4" s="46" t="s">
        <v>26</v>
      </c>
      <c r="H4" s="46" t="s">
        <v>27</v>
      </c>
      <c r="I4" s="46" t="s">
        <v>28</v>
      </c>
      <c r="J4" s="46" t="s">
        <v>29</v>
      </c>
      <c r="K4" s="47" t="s">
        <v>22</v>
      </c>
      <c r="L4" s="47" t="s">
        <v>23</v>
      </c>
      <c r="M4" s="46" t="s">
        <v>24</v>
      </c>
      <c r="N4" s="46" t="s">
        <v>25</v>
      </c>
      <c r="O4" s="46" t="s">
        <v>26</v>
      </c>
      <c r="P4" s="46" t="s">
        <v>27</v>
      </c>
      <c r="Q4" s="46" t="s">
        <v>28</v>
      </c>
      <c r="R4" s="46" t="s">
        <v>29</v>
      </c>
    </row>
    <row r="5" spans="1:18" s="37" customFormat="1" x14ac:dyDescent="0.2">
      <c r="A5" s="17" t="s">
        <v>33</v>
      </c>
      <c r="B5" s="18">
        <v>11868</v>
      </c>
      <c r="C5" s="26">
        <v>14.119056000000002</v>
      </c>
      <c r="D5" s="26">
        <v>1.2277439999999999</v>
      </c>
      <c r="E5" s="18" t="s">
        <v>37</v>
      </c>
      <c r="F5" s="18" t="s">
        <v>37</v>
      </c>
      <c r="G5" s="33">
        <f>C5</f>
        <v>14.119056000000002</v>
      </c>
      <c r="H5" s="33">
        <f>G5*65%</f>
        <v>9.1773864000000014</v>
      </c>
      <c r="I5" s="33">
        <f>D5</f>
        <v>1.2277439999999999</v>
      </c>
      <c r="J5" s="33">
        <f>H5+I5</f>
        <v>10.405130400000001</v>
      </c>
      <c r="K5" s="26">
        <v>23.450616</v>
      </c>
      <c r="L5" s="26">
        <v>2.0391839999999997</v>
      </c>
      <c r="M5" s="28" t="s">
        <v>37</v>
      </c>
      <c r="N5" s="28" t="s">
        <v>37</v>
      </c>
      <c r="O5" s="26">
        <f>K5</f>
        <v>23.450616</v>
      </c>
      <c r="P5" s="26">
        <f>65%*O5</f>
        <v>15.2429004</v>
      </c>
      <c r="Q5" s="26">
        <f>L5</f>
        <v>2.0391839999999997</v>
      </c>
      <c r="R5" s="26">
        <f>P5+Q5</f>
        <v>17.282084399999999</v>
      </c>
    </row>
    <row r="6" spans="1:18" x14ac:dyDescent="0.2">
      <c r="A6" s="17" t="s">
        <v>68</v>
      </c>
      <c r="B6" s="18">
        <v>5008</v>
      </c>
      <c r="C6" s="26">
        <v>3.6018000000000003</v>
      </c>
      <c r="D6" s="26">
        <v>0.31319999999999998</v>
      </c>
      <c r="E6" s="18" t="s">
        <v>37</v>
      </c>
      <c r="F6" s="18" t="s">
        <v>37</v>
      </c>
      <c r="G6" s="33">
        <f t="shared" ref="G6:G69" si="0">C6</f>
        <v>3.6018000000000003</v>
      </c>
      <c r="H6" s="33">
        <f t="shared" ref="H6:H69" si="1">G6*65%</f>
        <v>2.3411700000000004</v>
      </c>
      <c r="I6" s="33">
        <f t="shared" ref="I6:I69" si="2">D6</f>
        <v>0.31319999999999998</v>
      </c>
      <c r="J6" s="33">
        <f t="shared" ref="J6:J69" si="3">H6+I6</f>
        <v>2.6543700000000006</v>
      </c>
      <c r="K6" s="26">
        <v>5.9823000000000004</v>
      </c>
      <c r="L6" s="26">
        <v>0.5202</v>
      </c>
      <c r="M6" s="28" t="s">
        <v>37</v>
      </c>
      <c r="N6" s="28" t="s">
        <v>37</v>
      </c>
      <c r="O6" s="26">
        <f t="shared" ref="O6:O69" si="4">K6</f>
        <v>5.9823000000000004</v>
      </c>
      <c r="P6" s="26">
        <f t="shared" ref="P6:P69" si="5">65%*O6</f>
        <v>3.8884950000000003</v>
      </c>
      <c r="Q6" s="26">
        <f t="shared" ref="Q6:Q69" si="6">L6</f>
        <v>0.5202</v>
      </c>
      <c r="R6" s="26">
        <f t="shared" ref="R6:R69" si="7">P6+Q6</f>
        <v>4.4086949999999998</v>
      </c>
    </row>
    <row r="7" spans="1:18" s="37" customFormat="1" x14ac:dyDescent="0.2">
      <c r="A7" s="17" t="s">
        <v>32</v>
      </c>
      <c r="B7" s="18">
        <v>1414</v>
      </c>
      <c r="C7" s="26">
        <v>0.84042000000000017</v>
      </c>
      <c r="D7" s="26">
        <v>7.3080000000000006E-2</v>
      </c>
      <c r="E7" s="18" t="s">
        <v>37</v>
      </c>
      <c r="F7" s="18" t="s">
        <v>37</v>
      </c>
      <c r="G7" s="33">
        <f t="shared" si="0"/>
        <v>0.84042000000000017</v>
      </c>
      <c r="H7" s="33">
        <f t="shared" si="1"/>
        <v>0.54627300000000012</v>
      </c>
      <c r="I7" s="33">
        <f t="shared" si="2"/>
        <v>7.3080000000000006E-2</v>
      </c>
      <c r="J7" s="33">
        <f t="shared" si="3"/>
        <v>0.61935300000000015</v>
      </c>
      <c r="K7" s="26">
        <v>1.3958700000000004</v>
      </c>
      <c r="L7" s="26">
        <v>0.12138000000000002</v>
      </c>
      <c r="M7" s="28" t="s">
        <v>37</v>
      </c>
      <c r="N7" s="28" t="s">
        <v>37</v>
      </c>
      <c r="O7" s="26">
        <f t="shared" si="4"/>
        <v>1.3958700000000004</v>
      </c>
      <c r="P7" s="26">
        <f t="shared" si="5"/>
        <v>0.90731550000000027</v>
      </c>
      <c r="Q7" s="26">
        <f t="shared" si="6"/>
        <v>0.12138000000000002</v>
      </c>
      <c r="R7" s="26">
        <f t="shared" si="7"/>
        <v>1.0286955000000002</v>
      </c>
    </row>
    <row r="8" spans="1:18" s="38" customFormat="1" x14ac:dyDescent="0.2">
      <c r="A8" s="17" t="s">
        <v>34</v>
      </c>
      <c r="B8" s="18">
        <v>1496</v>
      </c>
      <c r="C8" s="26">
        <v>0.72036000000000011</v>
      </c>
      <c r="D8" s="26">
        <v>6.2640000000000001E-2</v>
      </c>
      <c r="E8" s="18" t="s">
        <v>37</v>
      </c>
      <c r="F8" s="18" t="s">
        <v>37</v>
      </c>
      <c r="G8" s="33">
        <f t="shared" si="0"/>
        <v>0.72036000000000011</v>
      </c>
      <c r="H8" s="33">
        <f t="shared" si="1"/>
        <v>0.46823400000000009</v>
      </c>
      <c r="I8" s="33">
        <f t="shared" si="2"/>
        <v>6.2640000000000001E-2</v>
      </c>
      <c r="J8" s="33">
        <f t="shared" si="3"/>
        <v>0.53087400000000007</v>
      </c>
      <c r="K8" s="26">
        <v>1.1964600000000001</v>
      </c>
      <c r="L8" s="26">
        <v>0.10403999999999999</v>
      </c>
      <c r="M8" s="28" t="s">
        <v>37</v>
      </c>
      <c r="N8" s="28" t="s">
        <v>37</v>
      </c>
      <c r="O8" s="26">
        <f t="shared" si="4"/>
        <v>1.1964600000000001</v>
      </c>
      <c r="P8" s="26">
        <f t="shared" si="5"/>
        <v>0.77769900000000003</v>
      </c>
      <c r="Q8" s="26">
        <f t="shared" si="6"/>
        <v>0.10403999999999999</v>
      </c>
      <c r="R8" s="26">
        <f t="shared" si="7"/>
        <v>0.88173900000000005</v>
      </c>
    </row>
    <row r="9" spans="1:18" s="37" customFormat="1" ht="24" x14ac:dyDescent="0.2">
      <c r="A9" s="17" t="s">
        <v>69</v>
      </c>
      <c r="B9" s="18">
        <v>612</v>
      </c>
      <c r="C9" s="26">
        <v>0.62431200000000009</v>
      </c>
      <c r="D9" s="26">
        <v>5.4288000000000003E-2</v>
      </c>
      <c r="E9" s="18" t="s">
        <v>37</v>
      </c>
      <c r="F9" s="18" t="s">
        <v>37</v>
      </c>
      <c r="G9" s="33">
        <f t="shared" si="0"/>
        <v>0.62431200000000009</v>
      </c>
      <c r="H9" s="33">
        <f t="shared" si="1"/>
        <v>0.40580280000000007</v>
      </c>
      <c r="I9" s="33">
        <f t="shared" si="2"/>
        <v>5.4288000000000003E-2</v>
      </c>
      <c r="J9" s="33">
        <f t="shared" si="3"/>
        <v>0.46009080000000008</v>
      </c>
      <c r="K9" s="26">
        <v>1.0369320000000002</v>
      </c>
      <c r="L9" s="26">
        <v>9.0167999999999998E-2</v>
      </c>
      <c r="M9" s="28" t="s">
        <v>37</v>
      </c>
      <c r="N9" s="28" t="s">
        <v>37</v>
      </c>
      <c r="O9" s="26">
        <f>K9</f>
        <v>1.0369320000000002</v>
      </c>
      <c r="P9" s="26">
        <f t="shared" si="5"/>
        <v>0.6740058000000001</v>
      </c>
      <c r="Q9" s="26">
        <f t="shared" si="6"/>
        <v>9.0167999999999998E-2</v>
      </c>
      <c r="R9" s="26">
        <f t="shared" si="7"/>
        <v>0.76417380000000013</v>
      </c>
    </row>
    <row r="10" spans="1:18" x14ac:dyDescent="0.2">
      <c r="A10" s="17" t="s">
        <v>70</v>
      </c>
      <c r="B10" s="25">
        <v>790</v>
      </c>
      <c r="C10" s="26">
        <v>0.52826400000000007</v>
      </c>
      <c r="D10" s="26">
        <v>4.5935999999999998E-2</v>
      </c>
      <c r="E10" s="18" t="s">
        <v>37</v>
      </c>
      <c r="F10" s="18" t="s">
        <v>37</v>
      </c>
      <c r="G10" s="33">
        <f t="shared" si="0"/>
        <v>0.52826400000000007</v>
      </c>
      <c r="H10" s="33">
        <f t="shared" si="1"/>
        <v>0.34337160000000005</v>
      </c>
      <c r="I10" s="33">
        <f t="shared" si="2"/>
        <v>4.5935999999999998E-2</v>
      </c>
      <c r="J10" s="33">
        <f t="shared" si="3"/>
        <v>0.38930760000000003</v>
      </c>
      <c r="K10" s="26">
        <v>0.87740400000000007</v>
      </c>
      <c r="L10" s="26">
        <v>7.6295999999999989E-2</v>
      </c>
      <c r="M10" s="28" t="s">
        <v>37</v>
      </c>
      <c r="N10" s="28" t="s">
        <v>37</v>
      </c>
      <c r="O10" s="26">
        <f t="shared" si="4"/>
        <v>0.87740400000000007</v>
      </c>
      <c r="P10" s="26">
        <f t="shared" si="5"/>
        <v>0.57031260000000006</v>
      </c>
      <c r="Q10" s="26">
        <f t="shared" si="6"/>
        <v>7.6295999999999989E-2</v>
      </c>
      <c r="R10" s="26">
        <f t="shared" si="7"/>
        <v>0.64660860000000009</v>
      </c>
    </row>
    <row r="11" spans="1:18" x14ac:dyDescent="0.2">
      <c r="A11" s="17" t="s">
        <v>71</v>
      </c>
      <c r="B11" s="25">
        <v>336</v>
      </c>
      <c r="C11" s="26">
        <v>0.31215600000000004</v>
      </c>
      <c r="D11" s="26">
        <v>2.7144000000000001E-2</v>
      </c>
      <c r="E11" s="18" t="s">
        <v>37</v>
      </c>
      <c r="F11" s="18" t="s">
        <v>37</v>
      </c>
      <c r="G11" s="33">
        <f t="shared" si="0"/>
        <v>0.31215600000000004</v>
      </c>
      <c r="H11" s="33">
        <f t="shared" si="1"/>
        <v>0.20290140000000004</v>
      </c>
      <c r="I11" s="33">
        <f t="shared" si="2"/>
        <v>2.7144000000000001E-2</v>
      </c>
      <c r="J11" s="33">
        <f t="shared" si="3"/>
        <v>0.23004540000000004</v>
      </c>
      <c r="K11" s="26">
        <v>0.51846600000000009</v>
      </c>
      <c r="L11" s="26">
        <v>4.5083999999999999E-2</v>
      </c>
      <c r="M11" s="28" t="s">
        <v>37</v>
      </c>
      <c r="N11" s="28" t="s">
        <v>37</v>
      </c>
      <c r="O11" s="26">
        <f t="shared" si="4"/>
        <v>0.51846600000000009</v>
      </c>
      <c r="P11" s="26">
        <f t="shared" si="5"/>
        <v>0.33700290000000005</v>
      </c>
      <c r="Q11" s="26">
        <f t="shared" si="6"/>
        <v>4.5083999999999999E-2</v>
      </c>
      <c r="R11" s="26">
        <f t="shared" si="7"/>
        <v>0.38208690000000006</v>
      </c>
    </row>
    <row r="12" spans="1:18" ht="24" x14ac:dyDescent="0.2">
      <c r="A12" s="17" t="s">
        <v>72</v>
      </c>
      <c r="B12" s="25">
        <v>492</v>
      </c>
      <c r="C12" s="26">
        <v>0.28814400000000007</v>
      </c>
      <c r="D12" s="26">
        <v>2.5056000000000002E-2</v>
      </c>
      <c r="E12" s="18" t="s">
        <v>37</v>
      </c>
      <c r="F12" s="18" t="s">
        <v>37</v>
      </c>
      <c r="G12" s="33">
        <f t="shared" si="0"/>
        <v>0.28814400000000007</v>
      </c>
      <c r="H12" s="33">
        <f t="shared" si="1"/>
        <v>0.18729360000000006</v>
      </c>
      <c r="I12" s="33">
        <f t="shared" si="2"/>
        <v>2.5056000000000002E-2</v>
      </c>
      <c r="J12" s="33">
        <f t="shared" si="3"/>
        <v>0.21234960000000005</v>
      </c>
      <c r="K12" s="26">
        <v>0.47858400000000006</v>
      </c>
      <c r="L12" s="26">
        <v>4.1616E-2</v>
      </c>
      <c r="M12" s="28" t="s">
        <v>37</v>
      </c>
      <c r="N12" s="28" t="s">
        <v>37</v>
      </c>
      <c r="O12" s="26">
        <f t="shared" si="4"/>
        <v>0.47858400000000006</v>
      </c>
      <c r="P12" s="26">
        <f t="shared" si="5"/>
        <v>0.31107960000000007</v>
      </c>
      <c r="Q12" s="26">
        <f t="shared" si="6"/>
        <v>4.1616E-2</v>
      </c>
      <c r="R12" s="26">
        <f t="shared" si="7"/>
        <v>0.35269560000000005</v>
      </c>
    </row>
    <row r="13" spans="1:18" ht="17.649999999999999" customHeight="1" x14ac:dyDescent="0.2">
      <c r="A13" s="17" t="s">
        <v>73</v>
      </c>
      <c r="B13" s="25">
        <v>514</v>
      </c>
      <c r="C13" s="26">
        <v>0.24012000000000006</v>
      </c>
      <c r="D13" s="26">
        <v>2.0880000000000003E-2</v>
      </c>
      <c r="E13" s="18" t="s">
        <v>37</v>
      </c>
      <c r="F13" s="18" t="s">
        <v>37</v>
      </c>
      <c r="G13" s="33">
        <f t="shared" si="0"/>
        <v>0.24012000000000006</v>
      </c>
      <c r="H13" s="33">
        <f t="shared" si="1"/>
        <v>0.15607800000000005</v>
      </c>
      <c r="I13" s="33">
        <f t="shared" si="2"/>
        <v>2.0880000000000003E-2</v>
      </c>
      <c r="J13" s="33">
        <f t="shared" si="3"/>
        <v>0.17695800000000006</v>
      </c>
      <c r="K13" s="26">
        <v>0.39882000000000006</v>
      </c>
      <c r="L13" s="26">
        <v>3.4680000000000002E-2</v>
      </c>
      <c r="M13" s="28" t="s">
        <v>37</v>
      </c>
      <c r="N13" s="28" t="s">
        <v>37</v>
      </c>
      <c r="O13" s="26">
        <f t="shared" si="4"/>
        <v>0.39882000000000006</v>
      </c>
      <c r="P13" s="26">
        <f t="shared" si="5"/>
        <v>0.25923300000000005</v>
      </c>
      <c r="Q13" s="26">
        <f t="shared" si="6"/>
        <v>3.4680000000000002E-2</v>
      </c>
      <c r="R13" s="26">
        <f t="shared" si="7"/>
        <v>0.29391300000000004</v>
      </c>
    </row>
    <row r="14" spans="1:18" ht="24" x14ac:dyDescent="0.2">
      <c r="A14" s="17" t="s">
        <v>74</v>
      </c>
      <c r="B14" s="25">
        <v>366</v>
      </c>
      <c r="C14" s="26">
        <v>0.24012000000000006</v>
      </c>
      <c r="D14" s="26">
        <v>2.0880000000000003E-2</v>
      </c>
      <c r="E14" s="18" t="s">
        <v>37</v>
      </c>
      <c r="F14" s="18" t="s">
        <v>37</v>
      </c>
      <c r="G14" s="33">
        <f t="shared" si="0"/>
        <v>0.24012000000000006</v>
      </c>
      <c r="H14" s="33">
        <f t="shared" si="1"/>
        <v>0.15607800000000005</v>
      </c>
      <c r="I14" s="33">
        <f t="shared" si="2"/>
        <v>2.0880000000000003E-2</v>
      </c>
      <c r="J14" s="33">
        <f t="shared" si="3"/>
        <v>0.17695800000000006</v>
      </c>
      <c r="K14" s="26">
        <v>0.39882000000000006</v>
      </c>
      <c r="L14" s="26">
        <v>3.4680000000000002E-2</v>
      </c>
      <c r="M14" s="28" t="s">
        <v>37</v>
      </c>
      <c r="N14" s="28" t="s">
        <v>37</v>
      </c>
      <c r="O14" s="26">
        <f t="shared" si="4"/>
        <v>0.39882000000000006</v>
      </c>
      <c r="P14" s="26">
        <f t="shared" si="5"/>
        <v>0.25923300000000005</v>
      </c>
      <c r="Q14" s="26">
        <f t="shared" si="6"/>
        <v>3.4680000000000002E-2</v>
      </c>
      <c r="R14" s="26">
        <f t="shared" si="7"/>
        <v>0.29391300000000004</v>
      </c>
    </row>
    <row r="15" spans="1:18" x14ac:dyDescent="0.2">
      <c r="A15" s="17" t="s">
        <v>75</v>
      </c>
      <c r="B15" s="25">
        <v>418</v>
      </c>
      <c r="C15" s="26">
        <v>0.21610800000000002</v>
      </c>
      <c r="D15" s="26">
        <v>1.8792E-2</v>
      </c>
      <c r="E15" s="18" t="s">
        <v>37</v>
      </c>
      <c r="F15" s="18" t="s">
        <v>37</v>
      </c>
      <c r="G15" s="33">
        <f t="shared" si="0"/>
        <v>0.21610800000000002</v>
      </c>
      <c r="H15" s="33">
        <f t="shared" si="1"/>
        <v>0.14047020000000002</v>
      </c>
      <c r="I15" s="33">
        <f t="shared" si="2"/>
        <v>1.8792E-2</v>
      </c>
      <c r="J15" s="33">
        <f t="shared" si="3"/>
        <v>0.15926220000000002</v>
      </c>
      <c r="K15" s="26">
        <v>0.35893800000000003</v>
      </c>
      <c r="L15" s="26">
        <v>3.1211999999999997E-2</v>
      </c>
      <c r="M15" s="28" t="s">
        <v>37</v>
      </c>
      <c r="N15" s="28" t="s">
        <v>37</v>
      </c>
      <c r="O15" s="26">
        <f t="shared" si="4"/>
        <v>0.35893800000000003</v>
      </c>
      <c r="P15" s="26">
        <f t="shared" si="5"/>
        <v>0.23330970000000004</v>
      </c>
      <c r="Q15" s="26">
        <f t="shared" si="6"/>
        <v>3.1211999999999997E-2</v>
      </c>
      <c r="R15" s="26">
        <f t="shared" si="7"/>
        <v>0.26452170000000003</v>
      </c>
    </row>
    <row r="16" spans="1:18" x14ac:dyDescent="0.2">
      <c r="A16" s="17" t="s">
        <v>76</v>
      </c>
      <c r="B16" s="25">
        <v>318</v>
      </c>
      <c r="C16" s="26">
        <v>0.16808400000000004</v>
      </c>
      <c r="D16" s="26">
        <v>1.4616000000000001E-2</v>
      </c>
      <c r="E16" s="18" t="s">
        <v>37</v>
      </c>
      <c r="F16" s="18" t="s">
        <v>37</v>
      </c>
      <c r="G16" s="33">
        <f t="shared" si="0"/>
        <v>0.16808400000000004</v>
      </c>
      <c r="H16" s="33">
        <f t="shared" si="1"/>
        <v>0.10925460000000004</v>
      </c>
      <c r="I16" s="33">
        <f t="shared" si="2"/>
        <v>1.4616000000000001E-2</v>
      </c>
      <c r="J16" s="33">
        <f t="shared" si="3"/>
        <v>0.12387060000000004</v>
      </c>
      <c r="K16" s="26">
        <v>0.27917400000000003</v>
      </c>
      <c r="L16" s="26">
        <v>2.4275999999999999E-2</v>
      </c>
      <c r="M16" s="28" t="s">
        <v>37</v>
      </c>
      <c r="N16" s="28" t="s">
        <v>37</v>
      </c>
      <c r="O16" s="26">
        <f t="shared" si="4"/>
        <v>0.27917400000000003</v>
      </c>
      <c r="P16" s="26">
        <f t="shared" si="5"/>
        <v>0.18146310000000002</v>
      </c>
      <c r="Q16" s="26">
        <f t="shared" si="6"/>
        <v>2.4275999999999999E-2</v>
      </c>
      <c r="R16" s="26">
        <f t="shared" si="7"/>
        <v>0.20573910000000001</v>
      </c>
    </row>
    <row r="17" spans="1:18" ht="13.9" customHeight="1" x14ac:dyDescent="0.2">
      <c r="A17" s="17" t="s">
        <v>77</v>
      </c>
      <c r="B17" s="25">
        <v>280</v>
      </c>
      <c r="C17" s="26">
        <v>0.16808400000000004</v>
      </c>
      <c r="D17" s="26">
        <v>1.4616000000000001E-2</v>
      </c>
      <c r="E17" s="18" t="s">
        <v>37</v>
      </c>
      <c r="F17" s="18" t="s">
        <v>37</v>
      </c>
      <c r="G17" s="33">
        <f t="shared" si="0"/>
        <v>0.16808400000000004</v>
      </c>
      <c r="H17" s="33">
        <f t="shared" si="1"/>
        <v>0.10925460000000004</v>
      </c>
      <c r="I17" s="33">
        <f t="shared" si="2"/>
        <v>1.4616000000000001E-2</v>
      </c>
      <c r="J17" s="33">
        <f t="shared" si="3"/>
        <v>0.12387060000000004</v>
      </c>
      <c r="K17" s="26">
        <v>0.27917400000000003</v>
      </c>
      <c r="L17" s="26">
        <v>2.4275999999999999E-2</v>
      </c>
      <c r="M17" s="28" t="s">
        <v>37</v>
      </c>
      <c r="N17" s="28" t="s">
        <v>37</v>
      </c>
      <c r="O17" s="26">
        <f t="shared" si="4"/>
        <v>0.27917400000000003</v>
      </c>
      <c r="P17" s="26">
        <f t="shared" si="5"/>
        <v>0.18146310000000002</v>
      </c>
      <c r="Q17" s="26">
        <f t="shared" si="6"/>
        <v>2.4275999999999999E-2</v>
      </c>
      <c r="R17" s="26">
        <f t="shared" si="7"/>
        <v>0.20573910000000001</v>
      </c>
    </row>
    <row r="18" spans="1:18" x14ac:dyDescent="0.2">
      <c r="A18" s="17" t="s">
        <v>78</v>
      </c>
      <c r="B18" s="25">
        <v>272</v>
      </c>
      <c r="C18" s="26">
        <v>0.12006000000000003</v>
      </c>
      <c r="D18" s="26">
        <v>1.0440000000000001E-2</v>
      </c>
      <c r="E18" s="18" t="s">
        <v>37</v>
      </c>
      <c r="F18" s="18" t="s">
        <v>37</v>
      </c>
      <c r="G18" s="33">
        <f t="shared" si="0"/>
        <v>0.12006000000000003</v>
      </c>
      <c r="H18" s="33">
        <f t="shared" si="1"/>
        <v>7.8039000000000025E-2</v>
      </c>
      <c r="I18" s="33">
        <f t="shared" si="2"/>
        <v>1.0440000000000001E-2</v>
      </c>
      <c r="J18" s="33">
        <f t="shared" si="3"/>
        <v>8.847900000000003E-2</v>
      </c>
      <c r="K18" s="26">
        <v>0.19941000000000003</v>
      </c>
      <c r="L18" s="26">
        <v>1.7340000000000001E-2</v>
      </c>
      <c r="M18" s="28" t="s">
        <v>37</v>
      </c>
      <c r="N18" s="28" t="s">
        <v>37</v>
      </c>
      <c r="O18" s="26">
        <f t="shared" si="4"/>
        <v>0.19941000000000003</v>
      </c>
      <c r="P18" s="26">
        <f t="shared" si="5"/>
        <v>0.12961650000000002</v>
      </c>
      <c r="Q18" s="26">
        <f t="shared" si="6"/>
        <v>1.7340000000000001E-2</v>
      </c>
      <c r="R18" s="26">
        <f t="shared" si="7"/>
        <v>0.14695650000000002</v>
      </c>
    </row>
    <row r="19" spans="1:18" ht="24" x14ac:dyDescent="0.2">
      <c r="A19" s="17" t="s">
        <v>79</v>
      </c>
      <c r="B19" s="25">
        <v>128</v>
      </c>
      <c r="C19" s="26">
        <v>0.12006000000000003</v>
      </c>
      <c r="D19" s="26">
        <v>1.0440000000000001E-2</v>
      </c>
      <c r="E19" s="18" t="s">
        <v>37</v>
      </c>
      <c r="F19" s="18" t="s">
        <v>37</v>
      </c>
      <c r="G19" s="33">
        <f t="shared" si="0"/>
        <v>0.12006000000000003</v>
      </c>
      <c r="H19" s="33">
        <f t="shared" si="1"/>
        <v>7.8039000000000025E-2</v>
      </c>
      <c r="I19" s="33">
        <f t="shared" si="2"/>
        <v>1.0440000000000001E-2</v>
      </c>
      <c r="J19" s="33">
        <f t="shared" si="3"/>
        <v>8.847900000000003E-2</v>
      </c>
      <c r="K19" s="26">
        <v>0.19941000000000003</v>
      </c>
      <c r="L19" s="26">
        <v>1.7340000000000001E-2</v>
      </c>
      <c r="M19" s="28" t="s">
        <v>37</v>
      </c>
      <c r="N19" s="28" t="s">
        <v>37</v>
      </c>
      <c r="O19" s="26">
        <f t="shared" si="4"/>
        <v>0.19941000000000003</v>
      </c>
      <c r="P19" s="26">
        <f t="shared" si="5"/>
        <v>0.12961650000000002</v>
      </c>
      <c r="Q19" s="26">
        <f t="shared" si="6"/>
        <v>1.7340000000000001E-2</v>
      </c>
      <c r="R19" s="26">
        <f t="shared" si="7"/>
        <v>0.14695650000000002</v>
      </c>
    </row>
    <row r="20" spans="1:18" ht="24" x14ac:dyDescent="0.2">
      <c r="A20" s="17" t="s">
        <v>80</v>
      </c>
      <c r="B20" s="25">
        <v>175</v>
      </c>
      <c r="C20" s="26">
        <v>0.12006000000000003</v>
      </c>
      <c r="D20" s="26">
        <v>1.0440000000000001E-2</v>
      </c>
      <c r="E20" s="18" t="s">
        <v>37</v>
      </c>
      <c r="F20" s="18" t="s">
        <v>37</v>
      </c>
      <c r="G20" s="33">
        <f t="shared" si="0"/>
        <v>0.12006000000000003</v>
      </c>
      <c r="H20" s="33">
        <f t="shared" si="1"/>
        <v>7.8039000000000025E-2</v>
      </c>
      <c r="I20" s="33">
        <f t="shared" si="2"/>
        <v>1.0440000000000001E-2</v>
      </c>
      <c r="J20" s="33">
        <f t="shared" si="3"/>
        <v>8.847900000000003E-2</v>
      </c>
      <c r="K20" s="26">
        <v>0.19941000000000003</v>
      </c>
      <c r="L20" s="26">
        <v>1.7340000000000001E-2</v>
      </c>
      <c r="M20" s="28" t="s">
        <v>37</v>
      </c>
      <c r="N20" s="28" t="s">
        <v>37</v>
      </c>
      <c r="O20" s="26">
        <f t="shared" si="4"/>
        <v>0.19941000000000003</v>
      </c>
      <c r="P20" s="26">
        <f t="shared" si="5"/>
        <v>0.12961650000000002</v>
      </c>
      <c r="Q20" s="26">
        <f t="shared" si="6"/>
        <v>1.7340000000000001E-2</v>
      </c>
      <c r="R20" s="26">
        <f t="shared" si="7"/>
        <v>0.14695650000000002</v>
      </c>
    </row>
    <row r="21" spans="1:18" x14ac:dyDescent="0.2">
      <c r="A21" s="17" t="s">
        <v>81</v>
      </c>
      <c r="B21" s="25">
        <v>200</v>
      </c>
      <c r="C21" s="26">
        <v>9.6048000000000022E-2</v>
      </c>
      <c r="D21" s="26">
        <v>8.352E-3</v>
      </c>
      <c r="E21" s="18" t="s">
        <v>37</v>
      </c>
      <c r="F21" s="18" t="s">
        <v>37</v>
      </c>
      <c r="G21" s="33">
        <f t="shared" si="0"/>
        <v>9.6048000000000022E-2</v>
      </c>
      <c r="H21" s="33">
        <f t="shared" si="1"/>
        <v>6.243120000000002E-2</v>
      </c>
      <c r="I21" s="33">
        <f t="shared" si="2"/>
        <v>8.352E-3</v>
      </c>
      <c r="J21" s="33">
        <f t="shared" si="3"/>
        <v>7.0783200000000018E-2</v>
      </c>
      <c r="K21" s="26">
        <v>0.15952800000000003</v>
      </c>
      <c r="L21" s="26">
        <v>1.3872000000000001E-2</v>
      </c>
      <c r="M21" s="28" t="s">
        <v>37</v>
      </c>
      <c r="N21" s="28" t="s">
        <v>37</v>
      </c>
      <c r="O21" s="26">
        <f t="shared" si="4"/>
        <v>0.15952800000000003</v>
      </c>
      <c r="P21" s="26">
        <f t="shared" si="5"/>
        <v>0.10369320000000003</v>
      </c>
      <c r="Q21" s="26">
        <f t="shared" si="6"/>
        <v>1.3872000000000001E-2</v>
      </c>
      <c r="R21" s="26">
        <f t="shared" si="7"/>
        <v>0.11756520000000002</v>
      </c>
    </row>
    <row r="22" spans="1:18" ht="24" x14ac:dyDescent="0.2">
      <c r="A22" s="17" t="s">
        <v>82</v>
      </c>
      <c r="B22" s="25">
        <v>264</v>
      </c>
      <c r="C22" s="26">
        <v>9.6048000000000022E-2</v>
      </c>
      <c r="D22" s="26">
        <v>8.352E-3</v>
      </c>
      <c r="E22" s="18" t="s">
        <v>37</v>
      </c>
      <c r="F22" s="18" t="s">
        <v>37</v>
      </c>
      <c r="G22" s="33">
        <f t="shared" si="0"/>
        <v>9.6048000000000022E-2</v>
      </c>
      <c r="H22" s="33">
        <f t="shared" si="1"/>
        <v>6.243120000000002E-2</v>
      </c>
      <c r="I22" s="33">
        <f t="shared" si="2"/>
        <v>8.352E-3</v>
      </c>
      <c r="J22" s="33">
        <f t="shared" si="3"/>
        <v>7.0783200000000018E-2</v>
      </c>
      <c r="K22" s="26">
        <v>0.15952800000000003</v>
      </c>
      <c r="L22" s="26">
        <v>1.3872000000000001E-2</v>
      </c>
      <c r="M22" s="28" t="s">
        <v>37</v>
      </c>
      <c r="N22" s="28" t="s">
        <v>37</v>
      </c>
      <c r="O22" s="26">
        <f t="shared" si="4"/>
        <v>0.15952800000000003</v>
      </c>
      <c r="P22" s="26">
        <f t="shared" si="5"/>
        <v>0.10369320000000003</v>
      </c>
      <c r="Q22" s="26">
        <f t="shared" si="6"/>
        <v>1.3872000000000001E-2</v>
      </c>
      <c r="R22" s="26">
        <f t="shared" si="7"/>
        <v>0.11756520000000002</v>
      </c>
    </row>
    <row r="23" spans="1:18" x14ac:dyDescent="0.2">
      <c r="A23" s="17" t="s">
        <v>83</v>
      </c>
      <c r="B23" s="25">
        <v>86</v>
      </c>
      <c r="C23" s="26">
        <v>7.2036000000000017E-2</v>
      </c>
      <c r="D23" s="26">
        <v>6.2640000000000005E-3</v>
      </c>
      <c r="E23" s="18" t="s">
        <v>37</v>
      </c>
      <c r="F23" s="18" t="s">
        <v>37</v>
      </c>
      <c r="G23" s="33">
        <f t="shared" si="0"/>
        <v>7.2036000000000017E-2</v>
      </c>
      <c r="H23" s="33">
        <f t="shared" si="1"/>
        <v>4.6823400000000015E-2</v>
      </c>
      <c r="I23" s="33">
        <f t="shared" si="2"/>
        <v>6.2640000000000005E-3</v>
      </c>
      <c r="J23" s="33">
        <f t="shared" si="3"/>
        <v>5.3087400000000014E-2</v>
      </c>
      <c r="K23" s="26">
        <v>0.11964600000000002</v>
      </c>
      <c r="L23" s="26">
        <v>1.0404E-2</v>
      </c>
      <c r="M23" s="28" t="s">
        <v>37</v>
      </c>
      <c r="N23" s="28" t="s">
        <v>37</v>
      </c>
      <c r="O23" s="26">
        <f t="shared" si="4"/>
        <v>0.11964600000000002</v>
      </c>
      <c r="P23" s="26">
        <f t="shared" si="5"/>
        <v>7.7769900000000017E-2</v>
      </c>
      <c r="Q23" s="26">
        <f t="shared" si="6"/>
        <v>1.0404E-2</v>
      </c>
      <c r="R23" s="26">
        <f t="shared" si="7"/>
        <v>8.8173900000000013E-2</v>
      </c>
    </row>
    <row r="24" spans="1:18" ht="24" x14ac:dyDescent="0.2">
      <c r="A24" s="17" t="s">
        <v>84</v>
      </c>
      <c r="B24" s="25">
        <v>72</v>
      </c>
      <c r="C24" s="26">
        <v>7.2036000000000017E-2</v>
      </c>
      <c r="D24" s="26">
        <v>6.2640000000000005E-3</v>
      </c>
      <c r="E24" s="18" t="s">
        <v>37</v>
      </c>
      <c r="F24" s="18" t="s">
        <v>37</v>
      </c>
      <c r="G24" s="33">
        <f t="shared" si="0"/>
        <v>7.2036000000000017E-2</v>
      </c>
      <c r="H24" s="33">
        <f t="shared" si="1"/>
        <v>4.6823400000000015E-2</v>
      </c>
      <c r="I24" s="33">
        <f t="shared" si="2"/>
        <v>6.2640000000000005E-3</v>
      </c>
      <c r="J24" s="33">
        <f t="shared" si="3"/>
        <v>5.3087400000000014E-2</v>
      </c>
      <c r="K24" s="26">
        <v>0.11964600000000002</v>
      </c>
      <c r="L24" s="26">
        <v>1.0404E-2</v>
      </c>
      <c r="M24" s="28" t="s">
        <v>37</v>
      </c>
      <c r="N24" s="28" t="s">
        <v>37</v>
      </c>
      <c r="O24" s="26">
        <f t="shared" si="4"/>
        <v>0.11964600000000002</v>
      </c>
      <c r="P24" s="26">
        <f t="shared" si="5"/>
        <v>7.7769900000000017E-2</v>
      </c>
      <c r="Q24" s="26">
        <f t="shared" si="6"/>
        <v>1.0404E-2</v>
      </c>
      <c r="R24" s="26">
        <f t="shared" si="7"/>
        <v>8.8173900000000013E-2</v>
      </c>
    </row>
    <row r="25" spans="1:18" ht="24" x14ac:dyDescent="0.2">
      <c r="A25" s="17" t="s">
        <v>85</v>
      </c>
      <c r="B25" s="25">
        <v>84</v>
      </c>
      <c r="C25" s="26">
        <v>7.2036000000000017E-2</v>
      </c>
      <c r="D25" s="26">
        <v>6.2640000000000005E-3</v>
      </c>
      <c r="E25" s="18" t="s">
        <v>37</v>
      </c>
      <c r="F25" s="18" t="s">
        <v>37</v>
      </c>
      <c r="G25" s="33">
        <f t="shared" si="0"/>
        <v>7.2036000000000017E-2</v>
      </c>
      <c r="H25" s="33">
        <f t="shared" si="1"/>
        <v>4.6823400000000015E-2</v>
      </c>
      <c r="I25" s="33">
        <f t="shared" si="2"/>
        <v>6.2640000000000005E-3</v>
      </c>
      <c r="J25" s="33">
        <f t="shared" si="3"/>
        <v>5.3087400000000014E-2</v>
      </c>
      <c r="K25" s="26">
        <v>0.11964600000000002</v>
      </c>
      <c r="L25" s="26">
        <v>1.0404E-2</v>
      </c>
      <c r="M25" s="28" t="s">
        <v>37</v>
      </c>
      <c r="N25" s="28" t="s">
        <v>37</v>
      </c>
      <c r="O25" s="26">
        <f t="shared" si="4"/>
        <v>0.11964600000000002</v>
      </c>
      <c r="P25" s="26">
        <f t="shared" si="5"/>
        <v>7.7769900000000017E-2</v>
      </c>
      <c r="Q25" s="26">
        <f t="shared" si="6"/>
        <v>1.0404E-2</v>
      </c>
      <c r="R25" s="26">
        <f t="shared" si="7"/>
        <v>8.8173900000000013E-2</v>
      </c>
    </row>
    <row r="26" spans="1:18" x14ac:dyDescent="0.2">
      <c r="A26" s="24" t="s">
        <v>86</v>
      </c>
      <c r="B26" s="25">
        <v>116</v>
      </c>
      <c r="C26" s="39">
        <v>7.2036000000000017E-2</v>
      </c>
      <c r="D26" s="39">
        <v>6.2640000000000005E-3</v>
      </c>
      <c r="E26" s="18" t="s">
        <v>37</v>
      </c>
      <c r="F26" s="18" t="s">
        <v>37</v>
      </c>
      <c r="G26" s="33">
        <f t="shared" si="0"/>
        <v>7.2036000000000017E-2</v>
      </c>
      <c r="H26" s="33">
        <f t="shared" si="1"/>
        <v>4.6823400000000015E-2</v>
      </c>
      <c r="I26" s="33">
        <f t="shared" si="2"/>
        <v>6.2640000000000005E-3</v>
      </c>
      <c r="J26" s="33">
        <f t="shared" si="3"/>
        <v>5.3087400000000014E-2</v>
      </c>
      <c r="K26" s="26">
        <v>0.11964600000000002</v>
      </c>
      <c r="L26" s="26">
        <v>1.0404E-2</v>
      </c>
      <c r="M26" s="28" t="s">
        <v>37</v>
      </c>
      <c r="N26" s="28" t="s">
        <v>37</v>
      </c>
      <c r="O26" s="26">
        <f t="shared" si="4"/>
        <v>0.11964600000000002</v>
      </c>
      <c r="P26" s="26">
        <f t="shared" si="5"/>
        <v>7.7769900000000017E-2</v>
      </c>
      <c r="Q26" s="26">
        <f t="shared" si="6"/>
        <v>1.0404E-2</v>
      </c>
      <c r="R26" s="26">
        <f t="shared" si="7"/>
        <v>8.8173900000000013E-2</v>
      </c>
    </row>
    <row r="27" spans="1:18" ht="24" x14ac:dyDescent="0.2">
      <c r="A27" s="24" t="s">
        <v>87</v>
      </c>
      <c r="B27" s="25">
        <v>178</v>
      </c>
      <c r="C27" s="39">
        <v>7.2036000000000017E-2</v>
      </c>
      <c r="D27" s="39">
        <v>6.2640000000000005E-3</v>
      </c>
      <c r="E27" s="18" t="s">
        <v>37</v>
      </c>
      <c r="F27" s="18" t="s">
        <v>37</v>
      </c>
      <c r="G27" s="33">
        <f t="shared" si="0"/>
        <v>7.2036000000000017E-2</v>
      </c>
      <c r="H27" s="33">
        <f t="shared" si="1"/>
        <v>4.6823400000000015E-2</v>
      </c>
      <c r="I27" s="33">
        <f t="shared" si="2"/>
        <v>6.2640000000000005E-3</v>
      </c>
      <c r="J27" s="33">
        <f t="shared" si="3"/>
        <v>5.3087400000000014E-2</v>
      </c>
      <c r="K27" s="26">
        <v>0.11964600000000002</v>
      </c>
      <c r="L27" s="26">
        <v>1.0404E-2</v>
      </c>
      <c r="M27" s="28" t="s">
        <v>37</v>
      </c>
      <c r="N27" s="28" t="s">
        <v>37</v>
      </c>
      <c r="O27" s="26">
        <f t="shared" si="4"/>
        <v>0.11964600000000002</v>
      </c>
      <c r="P27" s="26">
        <f t="shared" si="5"/>
        <v>7.7769900000000017E-2</v>
      </c>
      <c r="Q27" s="26">
        <f t="shared" si="6"/>
        <v>1.0404E-2</v>
      </c>
      <c r="R27" s="26">
        <f t="shared" si="7"/>
        <v>8.8173900000000013E-2</v>
      </c>
    </row>
    <row r="28" spans="1:18" x14ac:dyDescent="0.2">
      <c r="A28" s="24" t="s">
        <v>88</v>
      </c>
      <c r="B28" s="25">
        <v>92</v>
      </c>
      <c r="C28" s="39">
        <v>7.2036000000000017E-2</v>
      </c>
      <c r="D28" s="39">
        <v>6.2640000000000005E-3</v>
      </c>
      <c r="E28" s="18" t="s">
        <v>37</v>
      </c>
      <c r="F28" s="18" t="s">
        <v>37</v>
      </c>
      <c r="G28" s="33">
        <f t="shared" si="0"/>
        <v>7.2036000000000017E-2</v>
      </c>
      <c r="H28" s="33">
        <f t="shared" si="1"/>
        <v>4.6823400000000015E-2</v>
      </c>
      <c r="I28" s="33">
        <f t="shared" si="2"/>
        <v>6.2640000000000005E-3</v>
      </c>
      <c r="J28" s="33">
        <f t="shared" si="3"/>
        <v>5.3087400000000014E-2</v>
      </c>
      <c r="K28" s="26">
        <v>0.11964600000000002</v>
      </c>
      <c r="L28" s="26">
        <v>1.0404E-2</v>
      </c>
      <c r="M28" s="28" t="s">
        <v>37</v>
      </c>
      <c r="N28" s="28" t="s">
        <v>37</v>
      </c>
      <c r="O28" s="26">
        <f t="shared" si="4"/>
        <v>0.11964600000000002</v>
      </c>
      <c r="P28" s="26">
        <f t="shared" si="5"/>
        <v>7.7769900000000017E-2</v>
      </c>
      <c r="Q28" s="26">
        <f t="shared" si="6"/>
        <v>1.0404E-2</v>
      </c>
      <c r="R28" s="26">
        <f t="shared" si="7"/>
        <v>8.8173900000000013E-2</v>
      </c>
    </row>
    <row r="29" spans="1:18" ht="24" x14ac:dyDescent="0.2">
      <c r="A29" s="24" t="s">
        <v>89</v>
      </c>
      <c r="B29" s="25">
        <v>124</v>
      </c>
      <c r="C29" s="39">
        <v>4.8024000000000011E-2</v>
      </c>
      <c r="D29" s="39">
        <v>4.176E-3</v>
      </c>
      <c r="E29" s="18" t="s">
        <v>37</v>
      </c>
      <c r="F29" s="18" t="s">
        <v>37</v>
      </c>
      <c r="G29" s="33">
        <f t="shared" si="0"/>
        <v>4.8024000000000011E-2</v>
      </c>
      <c r="H29" s="33">
        <f t="shared" si="1"/>
        <v>3.121560000000001E-2</v>
      </c>
      <c r="I29" s="33">
        <f t="shared" si="2"/>
        <v>4.176E-3</v>
      </c>
      <c r="J29" s="33">
        <f t="shared" si="3"/>
        <v>3.5391600000000009E-2</v>
      </c>
      <c r="K29" s="26">
        <v>7.9764000000000015E-2</v>
      </c>
      <c r="L29" s="26">
        <v>6.9360000000000003E-3</v>
      </c>
      <c r="M29" s="28" t="s">
        <v>37</v>
      </c>
      <c r="N29" s="28" t="s">
        <v>37</v>
      </c>
      <c r="O29" s="26">
        <f t="shared" si="4"/>
        <v>7.9764000000000015E-2</v>
      </c>
      <c r="P29" s="26">
        <f t="shared" si="5"/>
        <v>5.1846600000000014E-2</v>
      </c>
      <c r="Q29" s="26">
        <f t="shared" si="6"/>
        <v>6.9360000000000003E-3</v>
      </c>
      <c r="R29" s="26">
        <f t="shared" si="7"/>
        <v>5.8782600000000011E-2</v>
      </c>
    </row>
    <row r="30" spans="1:18" x14ac:dyDescent="0.2">
      <c r="A30" s="24" t="s">
        <v>90</v>
      </c>
      <c r="B30" s="25">
        <v>90</v>
      </c>
      <c r="C30" s="39">
        <v>4.8024000000000011E-2</v>
      </c>
      <c r="D30" s="39">
        <v>4.176E-3</v>
      </c>
      <c r="E30" s="18" t="s">
        <v>37</v>
      </c>
      <c r="F30" s="18" t="s">
        <v>37</v>
      </c>
      <c r="G30" s="33">
        <f t="shared" si="0"/>
        <v>4.8024000000000011E-2</v>
      </c>
      <c r="H30" s="33">
        <f t="shared" si="1"/>
        <v>3.121560000000001E-2</v>
      </c>
      <c r="I30" s="33">
        <f t="shared" si="2"/>
        <v>4.176E-3</v>
      </c>
      <c r="J30" s="33">
        <f t="shared" si="3"/>
        <v>3.5391600000000009E-2</v>
      </c>
      <c r="K30" s="26">
        <v>7.9764000000000015E-2</v>
      </c>
      <c r="L30" s="26">
        <v>6.9360000000000003E-3</v>
      </c>
      <c r="M30" s="28" t="s">
        <v>37</v>
      </c>
      <c r="N30" s="28" t="s">
        <v>37</v>
      </c>
      <c r="O30" s="26">
        <f t="shared" si="4"/>
        <v>7.9764000000000015E-2</v>
      </c>
      <c r="P30" s="26">
        <f t="shared" si="5"/>
        <v>5.1846600000000014E-2</v>
      </c>
      <c r="Q30" s="26">
        <f t="shared" si="6"/>
        <v>6.9360000000000003E-3</v>
      </c>
      <c r="R30" s="26">
        <f t="shared" si="7"/>
        <v>5.8782600000000011E-2</v>
      </c>
    </row>
    <row r="31" spans="1:18" ht="24" x14ac:dyDescent="0.2">
      <c r="A31" s="24" t="s">
        <v>91</v>
      </c>
      <c r="B31" s="25">
        <v>50</v>
      </c>
      <c r="C31" s="39">
        <v>4.8024000000000011E-2</v>
      </c>
      <c r="D31" s="39">
        <v>4.176E-3</v>
      </c>
      <c r="E31" s="18" t="s">
        <v>37</v>
      </c>
      <c r="F31" s="18" t="s">
        <v>37</v>
      </c>
      <c r="G31" s="33">
        <f t="shared" si="0"/>
        <v>4.8024000000000011E-2</v>
      </c>
      <c r="H31" s="33">
        <f t="shared" si="1"/>
        <v>3.121560000000001E-2</v>
      </c>
      <c r="I31" s="33">
        <f t="shared" si="2"/>
        <v>4.176E-3</v>
      </c>
      <c r="J31" s="33">
        <f t="shared" si="3"/>
        <v>3.5391600000000009E-2</v>
      </c>
      <c r="K31" s="26">
        <v>7.9764000000000015E-2</v>
      </c>
      <c r="L31" s="26">
        <v>6.9360000000000003E-3</v>
      </c>
      <c r="M31" s="28" t="s">
        <v>37</v>
      </c>
      <c r="N31" s="28" t="s">
        <v>37</v>
      </c>
      <c r="O31" s="26">
        <f t="shared" si="4"/>
        <v>7.9764000000000015E-2</v>
      </c>
      <c r="P31" s="26">
        <f t="shared" si="5"/>
        <v>5.1846600000000014E-2</v>
      </c>
      <c r="Q31" s="26">
        <f t="shared" si="6"/>
        <v>6.9360000000000003E-3</v>
      </c>
      <c r="R31" s="26">
        <f t="shared" si="7"/>
        <v>5.8782600000000011E-2</v>
      </c>
    </row>
    <row r="32" spans="1:18" x14ac:dyDescent="0.2">
      <c r="A32" s="24" t="s">
        <v>92</v>
      </c>
      <c r="B32" s="25">
        <v>64</v>
      </c>
      <c r="C32" s="39">
        <v>4.8024000000000011E-2</v>
      </c>
      <c r="D32" s="39">
        <v>4.176E-3</v>
      </c>
      <c r="E32" s="18" t="s">
        <v>37</v>
      </c>
      <c r="F32" s="18" t="s">
        <v>37</v>
      </c>
      <c r="G32" s="33">
        <f t="shared" si="0"/>
        <v>4.8024000000000011E-2</v>
      </c>
      <c r="H32" s="33">
        <f t="shared" si="1"/>
        <v>3.121560000000001E-2</v>
      </c>
      <c r="I32" s="33">
        <f t="shared" si="2"/>
        <v>4.176E-3</v>
      </c>
      <c r="J32" s="33">
        <f t="shared" si="3"/>
        <v>3.5391600000000009E-2</v>
      </c>
      <c r="K32" s="26">
        <v>7.9764000000000015E-2</v>
      </c>
      <c r="L32" s="26">
        <v>6.9360000000000003E-3</v>
      </c>
      <c r="M32" s="28" t="s">
        <v>37</v>
      </c>
      <c r="N32" s="28" t="s">
        <v>37</v>
      </c>
      <c r="O32" s="26">
        <f t="shared" si="4"/>
        <v>7.9764000000000015E-2</v>
      </c>
      <c r="P32" s="26">
        <f t="shared" si="5"/>
        <v>5.1846600000000014E-2</v>
      </c>
      <c r="Q32" s="26">
        <f t="shared" si="6"/>
        <v>6.9360000000000003E-3</v>
      </c>
      <c r="R32" s="26">
        <f t="shared" si="7"/>
        <v>5.8782600000000011E-2</v>
      </c>
    </row>
    <row r="33" spans="1:18" x14ac:dyDescent="0.2">
      <c r="A33" s="24" t="s">
        <v>93</v>
      </c>
      <c r="B33" s="25">
        <v>65</v>
      </c>
      <c r="C33" s="39">
        <v>4.8024000000000011E-2</v>
      </c>
      <c r="D33" s="39">
        <v>4.176E-3</v>
      </c>
      <c r="E33" s="18" t="s">
        <v>37</v>
      </c>
      <c r="F33" s="18" t="s">
        <v>37</v>
      </c>
      <c r="G33" s="33">
        <f t="shared" si="0"/>
        <v>4.8024000000000011E-2</v>
      </c>
      <c r="H33" s="33">
        <f t="shared" si="1"/>
        <v>3.121560000000001E-2</v>
      </c>
      <c r="I33" s="33">
        <f t="shared" si="2"/>
        <v>4.176E-3</v>
      </c>
      <c r="J33" s="33">
        <f t="shared" si="3"/>
        <v>3.5391600000000009E-2</v>
      </c>
      <c r="K33" s="26">
        <v>7.9764000000000015E-2</v>
      </c>
      <c r="L33" s="26">
        <v>6.9360000000000003E-3</v>
      </c>
      <c r="M33" s="28" t="s">
        <v>37</v>
      </c>
      <c r="N33" s="28" t="s">
        <v>37</v>
      </c>
      <c r="O33" s="26">
        <f t="shared" si="4"/>
        <v>7.9764000000000015E-2</v>
      </c>
      <c r="P33" s="26">
        <f t="shared" si="5"/>
        <v>5.1846600000000014E-2</v>
      </c>
      <c r="Q33" s="26">
        <f t="shared" si="6"/>
        <v>6.9360000000000003E-3</v>
      </c>
      <c r="R33" s="26">
        <f t="shared" si="7"/>
        <v>5.8782600000000011E-2</v>
      </c>
    </row>
    <row r="34" spans="1:18" x14ac:dyDescent="0.2">
      <c r="A34" s="24" t="s">
        <v>94</v>
      </c>
      <c r="B34" s="25">
        <v>16</v>
      </c>
      <c r="C34" s="39">
        <v>2.4012000000000006E-2</v>
      </c>
      <c r="D34" s="39">
        <v>2.088E-3</v>
      </c>
      <c r="E34" s="18" t="s">
        <v>37</v>
      </c>
      <c r="F34" s="18" t="s">
        <v>37</v>
      </c>
      <c r="G34" s="33">
        <f t="shared" si="0"/>
        <v>2.4012000000000006E-2</v>
      </c>
      <c r="H34" s="33">
        <f t="shared" si="1"/>
        <v>1.5607800000000005E-2</v>
      </c>
      <c r="I34" s="33">
        <f t="shared" si="2"/>
        <v>2.088E-3</v>
      </c>
      <c r="J34" s="33">
        <f t="shared" si="3"/>
        <v>1.7695800000000005E-2</v>
      </c>
      <c r="K34" s="26">
        <v>3.9882000000000008E-2</v>
      </c>
      <c r="L34" s="26">
        <v>3.4680000000000002E-3</v>
      </c>
      <c r="M34" s="28" t="s">
        <v>37</v>
      </c>
      <c r="N34" s="28" t="s">
        <v>37</v>
      </c>
      <c r="O34" s="26">
        <f t="shared" si="4"/>
        <v>3.9882000000000008E-2</v>
      </c>
      <c r="P34" s="26">
        <f t="shared" si="5"/>
        <v>2.5923300000000007E-2</v>
      </c>
      <c r="Q34" s="26">
        <f t="shared" si="6"/>
        <v>3.4680000000000002E-3</v>
      </c>
      <c r="R34" s="26">
        <f t="shared" si="7"/>
        <v>2.9391300000000006E-2</v>
      </c>
    </row>
    <row r="35" spans="1:18" x14ac:dyDescent="0.2">
      <c r="A35" s="24" t="s">
        <v>95</v>
      </c>
      <c r="B35" s="25">
        <v>42</v>
      </c>
      <c r="C35" s="39">
        <v>2.4012000000000006E-2</v>
      </c>
      <c r="D35" s="39">
        <v>2.088E-3</v>
      </c>
      <c r="E35" s="18" t="s">
        <v>37</v>
      </c>
      <c r="F35" s="18" t="s">
        <v>37</v>
      </c>
      <c r="G35" s="33">
        <f t="shared" si="0"/>
        <v>2.4012000000000006E-2</v>
      </c>
      <c r="H35" s="33">
        <f t="shared" si="1"/>
        <v>1.5607800000000005E-2</v>
      </c>
      <c r="I35" s="33">
        <f t="shared" si="2"/>
        <v>2.088E-3</v>
      </c>
      <c r="J35" s="33">
        <f t="shared" si="3"/>
        <v>1.7695800000000005E-2</v>
      </c>
      <c r="K35" s="26">
        <v>3.9882000000000008E-2</v>
      </c>
      <c r="L35" s="26">
        <v>3.4680000000000002E-3</v>
      </c>
      <c r="M35" s="28" t="s">
        <v>37</v>
      </c>
      <c r="N35" s="28" t="s">
        <v>37</v>
      </c>
      <c r="O35" s="26">
        <f t="shared" si="4"/>
        <v>3.9882000000000008E-2</v>
      </c>
      <c r="P35" s="26">
        <f t="shared" si="5"/>
        <v>2.5923300000000007E-2</v>
      </c>
      <c r="Q35" s="26">
        <f t="shared" si="6"/>
        <v>3.4680000000000002E-3</v>
      </c>
      <c r="R35" s="26">
        <f t="shared" si="7"/>
        <v>2.9391300000000006E-2</v>
      </c>
    </row>
    <row r="36" spans="1:18" x14ac:dyDescent="0.2">
      <c r="A36" s="24" t="s">
        <v>96</v>
      </c>
      <c r="B36" s="25">
        <v>82</v>
      </c>
      <c r="C36" s="39">
        <v>2.4012000000000006E-2</v>
      </c>
      <c r="D36" s="39">
        <v>2.088E-3</v>
      </c>
      <c r="E36" s="18" t="s">
        <v>37</v>
      </c>
      <c r="F36" s="18" t="s">
        <v>37</v>
      </c>
      <c r="G36" s="33">
        <f t="shared" si="0"/>
        <v>2.4012000000000006E-2</v>
      </c>
      <c r="H36" s="33">
        <f t="shared" si="1"/>
        <v>1.5607800000000005E-2</v>
      </c>
      <c r="I36" s="33">
        <f t="shared" si="2"/>
        <v>2.088E-3</v>
      </c>
      <c r="J36" s="33">
        <f t="shared" si="3"/>
        <v>1.7695800000000005E-2</v>
      </c>
      <c r="K36" s="26">
        <v>3.9882000000000008E-2</v>
      </c>
      <c r="L36" s="26">
        <v>3.4680000000000002E-3</v>
      </c>
      <c r="M36" s="28" t="s">
        <v>37</v>
      </c>
      <c r="N36" s="28" t="s">
        <v>37</v>
      </c>
      <c r="O36" s="26">
        <f t="shared" si="4"/>
        <v>3.9882000000000008E-2</v>
      </c>
      <c r="P36" s="26">
        <f t="shared" si="5"/>
        <v>2.5923300000000007E-2</v>
      </c>
      <c r="Q36" s="26">
        <f t="shared" si="6"/>
        <v>3.4680000000000002E-3</v>
      </c>
      <c r="R36" s="26">
        <f t="shared" si="7"/>
        <v>2.9391300000000006E-2</v>
      </c>
    </row>
    <row r="37" spans="1:18" x14ac:dyDescent="0.2">
      <c r="A37" s="24" t="s">
        <v>97</v>
      </c>
      <c r="B37" s="25">
        <v>44</v>
      </c>
      <c r="C37" s="39">
        <v>2.4012000000000006E-2</v>
      </c>
      <c r="D37" s="39">
        <v>2.088E-3</v>
      </c>
      <c r="E37" s="18" t="s">
        <v>37</v>
      </c>
      <c r="F37" s="18" t="s">
        <v>37</v>
      </c>
      <c r="G37" s="33">
        <f t="shared" si="0"/>
        <v>2.4012000000000006E-2</v>
      </c>
      <c r="H37" s="33">
        <f t="shared" si="1"/>
        <v>1.5607800000000005E-2</v>
      </c>
      <c r="I37" s="33">
        <f t="shared" si="2"/>
        <v>2.088E-3</v>
      </c>
      <c r="J37" s="33">
        <f t="shared" si="3"/>
        <v>1.7695800000000005E-2</v>
      </c>
      <c r="K37" s="26">
        <v>3.9882000000000008E-2</v>
      </c>
      <c r="L37" s="26">
        <v>3.4680000000000002E-3</v>
      </c>
      <c r="M37" s="28" t="s">
        <v>37</v>
      </c>
      <c r="N37" s="28" t="s">
        <v>37</v>
      </c>
      <c r="O37" s="26">
        <f t="shared" si="4"/>
        <v>3.9882000000000008E-2</v>
      </c>
      <c r="P37" s="26">
        <f t="shared" si="5"/>
        <v>2.5923300000000007E-2</v>
      </c>
      <c r="Q37" s="26">
        <f t="shared" si="6"/>
        <v>3.4680000000000002E-3</v>
      </c>
      <c r="R37" s="26">
        <f t="shared" si="7"/>
        <v>2.9391300000000006E-2</v>
      </c>
    </row>
    <row r="38" spans="1:18" x14ac:dyDescent="0.2">
      <c r="A38" s="24" t="s">
        <v>98</v>
      </c>
      <c r="B38" s="25">
        <v>34</v>
      </c>
      <c r="C38" s="39">
        <v>2.4012000000000006E-2</v>
      </c>
      <c r="D38" s="39">
        <v>2.088E-3</v>
      </c>
      <c r="E38" s="18" t="s">
        <v>37</v>
      </c>
      <c r="F38" s="18" t="s">
        <v>37</v>
      </c>
      <c r="G38" s="33">
        <f t="shared" si="0"/>
        <v>2.4012000000000006E-2</v>
      </c>
      <c r="H38" s="33">
        <f t="shared" si="1"/>
        <v>1.5607800000000005E-2</v>
      </c>
      <c r="I38" s="33">
        <f t="shared" si="2"/>
        <v>2.088E-3</v>
      </c>
      <c r="J38" s="33">
        <f t="shared" si="3"/>
        <v>1.7695800000000005E-2</v>
      </c>
      <c r="K38" s="26">
        <v>3.9882000000000008E-2</v>
      </c>
      <c r="L38" s="26">
        <v>3.4680000000000002E-3</v>
      </c>
      <c r="M38" s="28" t="s">
        <v>37</v>
      </c>
      <c r="N38" s="28" t="s">
        <v>37</v>
      </c>
      <c r="O38" s="26">
        <f t="shared" si="4"/>
        <v>3.9882000000000008E-2</v>
      </c>
      <c r="P38" s="26">
        <f t="shared" si="5"/>
        <v>2.5923300000000007E-2</v>
      </c>
      <c r="Q38" s="26">
        <f t="shared" si="6"/>
        <v>3.4680000000000002E-3</v>
      </c>
      <c r="R38" s="26">
        <f t="shared" si="7"/>
        <v>2.9391300000000006E-2</v>
      </c>
    </row>
    <row r="39" spans="1:18" x14ac:dyDescent="0.2">
      <c r="A39" s="24" t="s">
        <v>99</v>
      </c>
      <c r="B39" s="25">
        <v>44</v>
      </c>
      <c r="C39" s="39">
        <v>2.4012000000000006E-2</v>
      </c>
      <c r="D39" s="39">
        <v>2.088E-3</v>
      </c>
      <c r="E39" s="18" t="s">
        <v>37</v>
      </c>
      <c r="F39" s="18" t="s">
        <v>37</v>
      </c>
      <c r="G39" s="33">
        <f t="shared" si="0"/>
        <v>2.4012000000000006E-2</v>
      </c>
      <c r="H39" s="33">
        <f t="shared" si="1"/>
        <v>1.5607800000000005E-2</v>
      </c>
      <c r="I39" s="33">
        <f t="shared" si="2"/>
        <v>2.088E-3</v>
      </c>
      <c r="J39" s="33">
        <f t="shared" si="3"/>
        <v>1.7695800000000005E-2</v>
      </c>
      <c r="K39" s="26">
        <v>3.9882000000000008E-2</v>
      </c>
      <c r="L39" s="26">
        <v>3.4680000000000002E-3</v>
      </c>
      <c r="M39" s="28" t="s">
        <v>37</v>
      </c>
      <c r="N39" s="28" t="s">
        <v>37</v>
      </c>
      <c r="O39" s="26">
        <f t="shared" si="4"/>
        <v>3.9882000000000008E-2</v>
      </c>
      <c r="P39" s="26">
        <f t="shared" si="5"/>
        <v>2.5923300000000007E-2</v>
      </c>
      <c r="Q39" s="26">
        <f t="shared" si="6"/>
        <v>3.4680000000000002E-3</v>
      </c>
      <c r="R39" s="26">
        <f t="shared" si="7"/>
        <v>2.9391300000000006E-2</v>
      </c>
    </row>
    <row r="40" spans="1:18" x14ac:dyDescent="0.2">
      <c r="A40" s="24" t="s">
        <v>100</v>
      </c>
      <c r="B40" s="25">
        <v>34</v>
      </c>
      <c r="C40" s="39">
        <v>2.4012000000000006E-2</v>
      </c>
      <c r="D40" s="39">
        <v>2.088E-3</v>
      </c>
      <c r="E40" s="18" t="s">
        <v>37</v>
      </c>
      <c r="F40" s="18" t="s">
        <v>37</v>
      </c>
      <c r="G40" s="33">
        <f t="shared" si="0"/>
        <v>2.4012000000000006E-2</v>
      </c>
      <c r="H40" s="33">
        <f t="shared" si="1"/>
        <v>1.5607800000000005E-2</v>
      </c>
      <c r="I40" s="33">
        <f t="shared" si="2"/>
        <v>2.088E-3</v>
      </c>
      <c r="J40" s="33">
        <f t="shared" si="3"/>
        <v>1.7695800000000005E-2</v>
      </c>
      <c r="K40" s="26">
        <v>3.9882000000000008E-2</v>
      </c>
      <c r="L40" s="26">
        <v>3.4680000000000002E-3</v>
      </c>
      <c r="M40" s="28" t="s">
        <v>37</v>
      </c>
      <c r="N40" s="28" t="s">
        <v>37</v>
      </c>
      <c r="O40" s="26">
        <f t="shared" si="4"/>
        <v>3.9882000000000008E-2</v>
      </c>
      <c r="P40" s="26">
        <f t="shared" si="5"/>
        <v>2.5923300000000007E-2</v>
      </c>
      <c r="Q40" s="26">
        <f t="shared" si="6"/>
        <v>3.4680000000000002E-3</v>
      </c>
      <c r="R40" s="26">
        <f t="shared" si="7"/>
        <v>2.9391300000000006E-2</v>
      </c>
    </row>
    <row r="41" spans="1:18" x14ac:dyDescent="0.2">
      <c r="A41" s="24" t="s">
        <v>101</v>
      </c>
      <c r="B41" s="25">
        <v>32</v>
      </c>
      <c r="C41" s="39">
        <v>2.4012000000000006E-2</v>
      </c>
      <c r="D41" s="39">
        <v>2.088E-3</v>
      </c>
      <c r="E41" s="18" t="s">
        <v>37</v>
      </c>
      <c r="F41" s="18" t="s">
        <v>37</v>
      </c>
      <c r="G41" s="33">
        <f t="shared" si="0"/>
        <v>2.4012000000000006E-2</v>
      </c>
      <c r="H41" s="33">
        <f t="shared" si="1"/>
        <v>1.5607800000000005E-2</v>
      </c>
      <c r="I41" s="33">
        <f t="shared" si="2"/>
        <v>2.088E-3</v>
      </c>
      <c r="J41" s="33">
        <f t="shared" si="3"/>
        <v>1.7695800000000005E-2</v>
      </c>
      <c r="K41" s="26">
        <v>3.9882000000000008E-2</v>
      </c>
      <c r="L41" s="26">
        <v>3.4680000000000002E-3</v>
      </c>
      <c r="M41" s="28" t="s">
        <v>37</v>
      </c>
      <c r="N41" s="28" t="s">
        <v>37</v>
      </c>
      <c r="O41" s="26">
        <f t="shared" si="4"/>
        <v>3.9882000000000008E-2</v>
      </c>
      <c r="P41" s="26">
        <f t="shared" si="5"/>
        <v>2.5923300000000007E-2</v>
      </c>
      <c r="Q41" s="26">
        <f t="shared" si="6"/>
        <v>3.4680000000000002E-3</v>
      </c>
      <c r="R41" s="26">
        <f t="shared" si="7"/>
        <v>2.9391300000000006E-2</v>
      </c>
    </row>
    <row r="42" spans="1:18" x14ac:dyDescent="0.2">
      <c r="A42" s="24" t="s">
        <v>102</v>
      </c>
      <c r="B42" s="25">
        <v>46</v>
      </c>
      <c r="C42" s="39">
        <v>2.4012000000000006E-2</v>
      </c>
      <c r="D42" s="39">
        <v>2.088E-3</v>
      </c>
      <c r="E42" s="18" t="s">
        <v>37</v>
      </c>
      <c r="F42" s="18" t="s">
        <v>37</v>
      </c>
      <c r="G42" s="33">
        <f t="shared" si="0"/>
        <v>2.4012000000000006E-2</v>
      </c>
      <c r="H42" s="33">
        <f t="shared" si="1"/>
        <v>1.5607800000000005E-2</v>
      </c>
      <c r="I42" s="33">
        <f t="shared" si="2"/>
        <v>2.088E-3</v>
      </c>
      <c r="J42" s="33">
        <f t="shared" si="3"/>
        <v>1.7695800000000005E-2</v>
      </c>
      <c r="K42" s="26">
        <v>3.9882000000000008E-2</v>
      </c>
      <c r="L42" s="26">
        <v>3.4680000000000002E-3</v>
      </c>
      <c r="M42" s="28" t="s">
        <v>37</v>
      </c>
      <c r="N42" s="28" t="s">
        <v>37</v>
      </c>
      <c r="O42" s="26">
        <f t="shared" si="4"/>
        <v>3.9882000000000008E-2</v>
      </c>
      <c r="P42" s="26">
        <f t="shared" si="5"/>
        <v>2.5923300000000007E-2</v>
      </c>
      <c r="Q42" s="26">
        <f t="shared" si="6"/>
        <v>3.4680000000000002E-3</v>
      </c>
      <c r="R42" s="26">
        <f t="shared" si="7"/>
        <v>2.9391300000000006E-2</v>
      </c>
    </row>
    <row r="43" spans="1:18" x14ac:dyDescent="0.2">
      <c r="A43" s="24" t="s">
        <v>103</v>
      </c>
      <c r="B43" s="25">
        <v>20</v>
      </c>
      <c r="C43" s="39">
        <v>2.4012000000000006E-2</v>
      </c>
      <c r="D43" s="39">
        <v>2.088E-3</v>
      </c>
      <c r="E43" s="18" t="s">
        <v>37</v>
      </c>
      <c r="F43" s="18" t="s">
        <v>37</v>
      </c>
      <c r="G43" s="33">
        <f t="shared" si="0"/>
        <v>2.4012000000000006E-2</v>
      </c>
      <c r="H43" s="33">
        <f t="shared" si="1"/>
        <v>1.5607800000000005E-2</v>
      </c>
      <c r="I43" s="33">
        <f t="shared" si="2"/>
        <v>2.088E-3</v>
      </c>
      <c r="J43" s="33">
        <f t="shared" si="3"/>
        <v>1.7695800000000005E-2</v>
      </c>
      <c r="K43" s="26">
        <v>3.9882000000000008E-2</v>
      </c>
      <c r="L43" s="26">
        <v>3.4680000000000002E-3</v>
      </c>
      <c r="M43" s="28" t="s">
        <v>37</v>
      </c>
      <c r="N43" s="28" t="s">
        <v>37</v>
      </c>
      <c r="O43" s="26">
        <f t="shared" si="4"/>
        <v>3.9882000000000008E-2</v>
      </c>
      <c r="P43" s="26">
        <f t="shared" si="5"/>
        <v>2.5923300000000007E-2</v>
      </c>
      <c r="Q43" s="26">
        <f t="shared" si="6"/>
        <v>3.4680000000000002E-3</v>
      </c>
      <c r="R43" s="26">
        <f t="shared" si="7"/>
        <v>2.9391300000000006E-2</v>
      </c>
    </row>
    <row r="44" spans="1:18" x14ac:dyDescent="0.2">
      <c r="A44" s="24" t="s">
        <v>104</v>
      </c>
      <c r="B44" s="25">
        <v>16</v>
      </c>
      <c r="C44" s="39">
        <v>2.4012000000000006E-2</v>
      </c>
      <c r="D44" s="39">
        <v>2.088E-3</v>
      </c>
      <c r="E44" s="18" t="s">
        <v>37</v>
      </c>
      <c r="F44" s="18" t="s">
        <v>37</v>
      </c>
      <c r="G44" s="33">
        <f t="shared" si="0"/>
        <v>2.4012000000000006E-2</v>
      </c>
      <c r="H44" s="33">
        <f t="shared" si="1"/>
        <v>1.5607800000000005E-2</v>
      </c>
      <c r="I44" s="33">
        <f t="shared" si="2"/>
        <v>2.088E-3</v>
      </c>
      <c r="J44" s="33">
        <f t="shared" si="3"/>
        <v>1.7695800000000005E-2</v>
      </c>
      <c r="K44" s="26">
        <v>3.9882000000000008E-2</v>
      </c>
      <c r="L44" s="26">
        <v>3.4680000000000002E-3</v>
      </c>
      <c r="M44" s="28" t="s">
        <v>37</v>
      </c>
      <c r="N44" s="28" t="s">
        <v>37</v>
      </c>
      <c r="O44" s="26">
        <f t="shared" si="4"/>
        <v>3.9882000000000008E-2</v>
      </c>
      <c r="P44" s="26">
        <f t="shared" si="5"/>
        <v>2.5923300000000007E-2</v>
      </c>
      <c r="Q44" s="26">
        <f t="shared" si="6"/>
        <v>3.4680000000000002E-3</v>
      </c>
      <c r="R44" s="26">
        <f t="shared" si="7"/>
        <v>2.9391300000000006E-2</v>
      </c>
    </row>
    <row r="45" spans="1:18" x14ac:dyDescent="0.2">
      <c r="A45" s="24" t="s">
        <v>105</v>
      </c>
      <c r="B45" s="25">
        <v>18</v>
      </c>
      <c r="C45" s="39">
        <v>2.4012000000000006E-2</v>
      </c>
      <c r="D45" s="39">
        <v>2.088E-3</v>
      </c>
      <c r="E45" s="18" t="s">
        <v>37</v>
      </c>
      <c r="F45" s="18" t="s">
        <v>37</v>
      </c>
      <c r="G45" s="33">
        <f t="shared" si="0"/>
        <v>2.4012000000000006E-2</v>
      </c>
      <c r="H45" s="33">
        <f t="shared" si="1"/>
        <v>1.5607800000000005E-2</v>
      </c>
      <c r="I45" s="33">
        <f t="shared" si="2"/>
        <v>2.088E-3</v>
      </c>
      <c r="J45" s="33">
        <f t="shared" si="3"/>
        <v>1.7695800000000005E-2</v>
      </c>
      <c r="K45" s="26">
        <v>3.9882000000000008E-2</v>
      </c>
      <c r="L45" s="26">
        <v>3.4680000000000002E-3</v>
      </c>
      <c r="M45" s="28" t="s">
        <v>37</v>
      </c>
      <c r="N45" s="28" t="s">
        <v>37</v>
      </c>
      <c r="O45" s="26">
        <f t="shared" si="4"/>
        <v>3.9882000000000008E-2</v>
      </c>
      <c r="P45" s="26">
        <f t="shared" si="5"/>
        <v>2.5923300000000007E-2</v>
      </c>
      <c r="Q45" s="26">
        <f t="shared" si="6"/>
        <v>3.4680000000000002E-3</v>
      </c>
      <c r="R45" s="26">
        <f t="shared" si="7"/>
        <v>2.9391300000000006E-2</v>
      </c>
    </row>
    <row r="46" spans="1:18" x14ac:dyDescent="0.2">
      <c r="A46" s="24" t="s">
        <v>106</v>
      </c>
      <c r="B46" s="25">
        <v>38</v>
      </c>
      <c r="C46" s="39">
        <v>2.4012000000000006E-2</v>
      </c>
      <c r="D46" s="39">
        <v>2.088E-3</v>
      </c>
      <c r="E46" s="18" t="s">
        <v>37</v>
      </c>
      <c r="F46" s="18" t="s">
        <v>37</v>
      </c>
      <c r="G46" s="33">
        <f t="shared" si="0"/>
        <v>2.4012000000000006E-2</v>
      </c>
      <c r="H46" s="33">
        <f t="shared" si="1"/>
        <v>1.5607800000000005E-2</v>
      </c>
      <c r="I46" s="33">
        <f t="shared" si="2"/>
        <v>2.088E-3</v>
      </c>
      <c r="J46" s="33">
        <f t="shared" si="3"/>
        <v>1.7695800000000005E-2</v>
      </c>
      <c r="K46" s="26">
        <v>3.9882000000000008E-2</v>
      </c>
      <c r="L46" s="26">
        <v>3.4680000000000002E-3</v>
      </c>
      <c r="M46" s="28" t="s">
        <v>37</v>
      </c>
      <c r="N46" s="28" t="s">
        <v>37</v>
      </c>
      <c r="O46" s="26">
        <f t="shared" si="4"/>
        <v>3.9882000000000008E-2</v>
      </c>
      <c r="P46" s="26">
        <f t="shared" si="5"/>
        <v>2.5923300000000007E-2</v>
      </c>
      <c r="Q46" s="26">
        <f t="shared" si="6"/>
        <v>3.4680000000000002E-3</v>
      </c>
      <c r="R46" s="26">
        <f t="shared" si="7"/>
        <v>2.9391300000000006E-2</v>
      </c>
    </row>
    <row r="47" spans="1:18" x14ac:dyDescent="0.2">
      <c r="A47" s="24" t="s">
        <v>107</v>
      </c>
      <c r="B47" s="25">
        <v>58</v>
      </c>
      <c r="C47" s="39">
        <v>2.4012000000000006E-2</v>
      </c>
      <c r="D47" s="39">
        <v>2.088E-3</v>
      </c>
      <c r="E47" s="18" t="s">
        <v>37</v>
      </c>
      <c r="F47" s="18" t="s">
        <v>37</v>
      </c>
      <c r="G47" s="33">
        <f t="shared" si="0"/>
        <v>2.4012000000000006E-2</v>
      </c>
      <c r="H47" s="33">
        <f t="shared" si="1"/>
        <v>1.5607800000000005E-2</v>
      </c>
      <c r="I47" s="33">
        <f t="shared" si="2"/>
        <v>2.088E-3</v>
      </c>
      <c r="J47" s="33">
        <f t="shared" si="3"/>
        <v>1.7695800000000005E-2</v>
      </c>
      <c r="K47" s="26">
        <v>3.9882000000000008E-2</v>
      </c>
      <c r="L47" s="26">
        <v>3.4680000000000002E-3</v>
      </c>
      <c r="M47" s="28" t="s">
        <v>37</v>
      </c>
      <c r="N47" s="28" t="s">
        <v>37</v>
      </c>
      <c r="O47" s="26">
        <f t="shared" si="4"/>
        <v>3.9882000000000008E-2</v>
      </c>
      <c r="P47" s="26">
        <f t="shared" si="5"/>
        <v>2.5923300000000007E-2</v>
      </c>
      <c r="Q47" s="26">
        <f t="shared" si="6"/>
        <v>3.4680000000000002E-3</v>
      </c>
      <c r="R47" s="26">
        <f t="shared" si="7"/>
        <v>2.9391300000000006E-2</v>
      </c>
    </row>
    <row r="48" spans="1:18" x14ac:dyDescent="0.2">
      <c r="A48" s="24" t="s">
        <v>108</v>
      </c>
      <c r="B48" s="25">
        <v>78</v>
      </c>
      <c r="C48" s="39">
        <v>2.4012000000000006E-2</v>
      </c>
      <c r="D48" s="39">
        <v>2.088E-3</v>
      </c>
      <c r="E48" s="18" t="s">
        <v>37</v>
      </c>
      <c r="F48" s="18" t="s">
        <v>37</v>
      </c>
      <c r="G48" s="33">
        <f t="shared" si="0"/>
        <v>2.4012000000000006E-2</v>
      </c>
      <c r="H48" s="33">
        <f t="shared" si="1"/>
        <v>1.5607800000000005E-2</v>
      </c>
      <c r="I48" s="33">
        <f t="shared" si="2"/>
        <v>2.088E-3</v>
      </c>
      <c r="J48" s="33">
        <f t="shared" si="3"/>
        <v>1.7695800000000005E-2</v>
      </c>
      <c r="K48" s="26">
        <v>3.9882000000000008E-2</v>
      </c>
      <c r="L48" s="26">
        <v>3.4680000000000002E-3</v>
      </c>
      <c r="M48" s="28" t="s">
        <v>37</v>
      </c>
      <c r="N48" s="28" t="s">
        <v>37</v>
      </c>
      <c r="O48" s="26">
        <f t="shared" si="4"/>
        <v>3.9882000000000008E-2</v>
      </c>
      <c r="P48" s="26">
        <f t="shared" si="5"/>
        <v>2.5923300000000007E-2</v>
      </c>
      <c r="Q48" s="26">
        <f t="shared" si="6"/>
        <v>3.4680000000000002E-3</v>
      </c>
      <c r="R48" s="26">
        <f t="shared" si="7"/>
        <v>2.9391300000000006E-2</v>
      </c>
    </row>
    <row r="49" spans="1:18" x14ac:dyDescent="0.2">
      <c r="A49" s="24" t="s">
        <v>109</v>
      </c>
      <c r="B49" s="25">
        <v>40</v>
      </c>
      <c r="C49" s="39">
        <v>2.4012000000000006E-2</v>
      </c>
      <c r="D49" s="39">
        <v>2.088E-3</v>
      </c>
      <c r="E49" s="18" t="s">
        <v>37</v>
      </c>
      <c r="F49" s="18" t="s">
        <v>37</v>
      </c>
      <c r="G49" s="33">
        <f t="shared" si="0"/>
        <v>2.4012000000000006E-2</v>
      </c>
      <c r="H49" s="33">
        <f t="shared" si="1"/>
        <v>1.5607800000000005E-2</v>
      </c>
      <c r="I49" s="33">
        <f t="shared" si="2"/>
        <v>2.088E-3</v>
      </c>
      <c r="J49" s="33">
        <f t="shared" si="3"/>
        <v>1.7695800000000005E-2</v>
      </c>
      <c r="K49" s="26">
        <v>3.9882000000000008E-2</v>
      </c>
      <c r="L49" s="26">
        <v>3.4680000000000002E-3</v>
      </c>
      <c r="M49" s="28" t="s">
        <v>37</v>
      </c>
      <c r="N49" s="28" t="s">
        <v>37</v>
      </c>
      <c r="O49" s="26">
        <f t="shared" si="4"/>
        <v>3.9882000000000008E-2</v>
      </c>
      <c r="P49" s="26">
        <f t="shared" si="5"/>
        <v>2.5923300000000007E-2</v>
      </c>
      <c r="Q49" s="26">
        <f t="shared" si="6"/>
        <v>3.4680000000000002E-3</v>
      </c>
      <c r="R49" s="26">
        <f t="shared" si="7"/>
        <v>2.9391300000000006E-2</v>
      </c>
    </row>
    <row r="50" spans="1:18" x14ac:dyDescent="0.2">
      <c r="A50" s="57" t="s">
        <v>110</v>
      </c>
      <c r="B50" s="25">
        <v>22</v>
      </c>
      <c r="C50" s="39">
        <v>2.4012000000000006E-2</v>
      </c>
      <c r="D50" s="39">
        <v>2.088E-3</v>
      </c>
      <c r="E50" s="18" t="s">
        <v>37</v>
      </c>
      <c r="F50" s="18" t="s">
        <v>37</v>
      </c>
      <c r="G50" s="33">
        <f t="shared" si="0"/>
        <v>2.4012000000000006E-2</v>
      </c>
      <c r="H50" s="33">
        <f t="shared" si="1"/>
        <v>1.5607800000000005E-2</v>
      </c>
      <c r="I50" s="33">
        <f t="shared" si="2"/>
        <v>2.088E-3</v>
      </c>
      <c r="J50" s="33">
        <f t="shared" si="3"/>
        <v>1.7695800000000005E-2</v>
      </c>
      <c r="K50" s="26">
        <v>3.9882000000000008E-2</v>
      </c>
      <c r="L50" s="26">
        <v>3.4680000000000002E-3</v>
      </c>
      <c r="M50" s="28" t="s">
        <v>37</v>
      </c>
      <c r="N50" s="28" t="s">
        <v>37</v>
      </c>
      <c r="O50" s="26">
        <f t="shared" si="4"/>
        <v>3.9882000000000008E-2</v>
      </c>
      <c r="P50" s="26">
        <f t="shared" si="5"/>
        <v>2.5923300000000007E-2</v>
      </c>
      <c r="Q50" s="26">
        <f t="shared" si="6"/>
        <v>3.4680000000000002E-3</v>
      </c>
      <c r="R50" s="26">
        <f t="shared" si="7"/>
        <v>2.9391300000000006E-2</v>
      </c>
    </row>
    <row r="51" spans="1:18" x14ac:dyDescent="0.2">
      <c r="A51" s="57" t="s">
        <v>111</v>
      </c>
      <c r="B51" s="25">
        <v>14</v>
      </c>
      <c r="C51" s="39">
        <v>2.4012000000000006E-2</v>
      </c>
      <c r="D51" s="39">
        <v>2.088E-3</v>
      </c>
      <c r="E51" s="18" t="s">
        <v>37</v>
      </c>
      <c r="F51" s="18" t="s">
        <v>37</v>
      </c>
      <c r="G51" s="33">
        <f t="shared" si="0"/>
        <v>2.4012000000000006E-2</v>
      </c>
      <c r="H51" s="33">
        <f t="shared" si="1"/>
        <v>1.5607800000000005E-2</v>
      </c>
      <c r="I51" s="33">
        <f t="shared" si="2"/>
        <v>2.088E-3</v>
      </c>
      <c r="J51" s="33">
        <f t="shared" si="3"/>
        <v>1.7695800000000005E-2</v>
      </c>
      <c r="K51" s="26">
        <v>3.9882000000000008E-2</v>
      </c>
      <c r="L51" s="26">
        <v>3.4680000000000002E-3</v>
      </c>
      <c r="M51" s="28" t="s">
        <v>37</v>
      </c>
      <c r="N51" s="28" t="s">
        <v>37</v>
      </c>
      <c r="O51" s="26">
        <f t="shared" si="4"/>
        <v>3.9882000000000008E-2</v>
      </c>
      <c r="P51" s="26">
        <f t="shared" si="5"/>
        <v>2.5923300000000007E-2</v>
      </c>
      <c r="Q51" s="26">
        <f t="shared" si="6"/>
        <v>3.4680000000000002E-3</v>
      </c>
      <c r="R51" s="26">
        <f t="shared" si="7"/>
        <v>2.9391300000000006E-2</v>
      </c>
    </row>
    <row r="52" spans="1:18" ht="24" x14ac:dyDescent="0.2">
      <c r="A52" s="24" t="s">
        <v>112</v>
      </c>
      <c r="B52" s="25">
        <v>40</v>
      </c>
      <c r="C52" s="39">
        <v>2.4012000000000006E-2</v>
      </c>
      <c r="D52" s="39">
        <v>2.088E-3</v>
      </c>
      <c r="E52" s="18" t="s">
        <v>37</v>
      </c>
      <c r="F52" s="18" t="s">
        <v>37</v>
      </c>
      <c r="G52" s="33">
        <f t="shared" si="0"/>
        <v>2.4012000000000006E-2</v>
      </c>
      <c r="H52" s="33">
        <f t="shared" si="1"/>
        <v>1.5607800000000005E-2</v>
      </c>
      <c r="I52" s="33">
        <f t="shared" si="2"/>
        <v>2.088E-3</v>
      </c>
      <c r="J52" s="33">
        <f t="shared" si="3"/>
        <v>1.7695800000000005E-2</v>
      </c>
      <c r="K52" s="26">
        <v>3.9882000000000008E-2</v>
      </c>
      <c r="L52" s="26">
        <v>3.4680000000000002E-3</v>
      </c>
      <c r="M52" s="28" t="s">
        <v>37</v>
      </c>
      <c r="N52" s="28" t="s">
        <v>37</v>
      </c>
      <c r="O52" s="26">
        <f t="shared" si="4"/>
        <v>3.9882000000000008E-2</v>
      </c>
      <c r="P52" s="26">
        <f t="shared" si="5"/>
        <v>2.5923300000000007E-2</v>
      </c>
      <c r="Q52" s="26">
        <f t="shared" si="6"/>
        <v>3.4680000000000002E-3</v>
      </c>
      <c r="R52" s="26">
        <f t="shared" si="7"/>
        <v>2.9391300000000006E-2</v>
      </c>
    </row>
    <row r="53" spans="1:18" ht="24" x14ac:dyDescent="0.2">
      <c r="A53" s="24" t="s">
        <v>113</v>
      </c>
      <c r="B53" s="25">
        <v>32</v>
      </c>
      <c r="C53" s="39">
        <v>2.4012000000000006E-2</v>
      </c>
      <c r="D53" s="39">
        <v>2.088E-3</v>
      </c>
      <c r="E53" s="18" t="s">
        <v>37</v>
      </c>
      <c r="F53" s="18" t="s">
        <v>37</v>
      </c>
      <c r="G53" s="33">
        <f t="shared" si="0"/>
        <v>2.4012000000000006E-2</v>
      </c>
      <c r="H53" s="33">
        <f t="shared" si="1"/>
        <v>1.5607800000000005E-2</v>
      </c>
      <c r="I53" s="33">
        <f t="shared" si="2"/>
        <v>2.088E-3</v>
      </c>
      <c r="J53" s="33">
        <f t="shared" si="3"/>
        <v>1.7695800000000005E-2</v>
      </c>
      <c r="K53" s="26">
        <v>3.9882000000000008E-2</v>
      </c>
      <c r="L53" s="26">
        <v>3.4680000000000002E-3</v>
      </c>
      <c r="M53" s="28" t="s">
        <v>37</v>
      </c>
      <c r="N53" s="28" t="s">
        <v>37</v>
      </c>
      <c r="O53" s="26">
        <f t="shared" si="4"/>
        <v>3.9882000000000008E-2</v>
      </c>
      <c r="P53" s="26">
        <f t="shared" si="5"/>
        <v>2.5923300000000007E-2</v>
      </c>
      <c r="Q53" s="26">
        <f t="shared" si="6"/>
        <v>3.4680000000000002E-3</v>
      </c>
      <c r="R53" s="26">
        <f t="shared" si="7"/>
        <v>2.9391300000000006E-2</v>
      </c>
    </row>
    <row r="54" spans="1:18" ht="24" x14ac:dyDescent="0.2">
      <c r="A54" s="24" t="s">
        <v>114</v>
      </c>
      <c r="B54" s="25">
        <v>32</v>
      </c>
      <c r="C54" s="39">
        <v>2.4012000000000006E-2</v>
      </c>
      <c r="D54" s="39">
        <v>2.088E-3</v>
      </c>
      <c r="E54" s="18" t="s">
        <v>37</v>
      </c>
      <c r="F54" s="18" t="s">
        <v>37</v>
      </c>
      <c r="G54" s="33">
        <f t="shared" si="0"/>
        <v>2.4012000000000006E-2</v>
      </c>
      <c r="H54" s="33">
        <f t="shared" si="1"/>
        <v>1.5607800000000005E-2</v>
      </c>
      <c r="I54" s="33">
        <f t="shared" si="2"/>
        <v>2.088E-3</v>
      </c>
      <c r="J54" s="33">
        <f t="shared" si="3"/>
        <v>1.7695800000000005E-2</v>
      </c>
      <c r="K54" s="26">
        <v>3.9882000000000008E-2</v>
      </c>
      <c r="L54" s="26">
        <v>3.4680000000000002E-3</v>
      </c>
      <c r="M54" s="28" t="s">
        <v>37</v>
      </c>
      <c r="N54" s="28" t="s">
        <v>37</v>
      </c>
      <c r="O54" s="26">
        <f t="shared" si="4"/>
        <v>3.9882000000000008E-2</v>
      </c>
      <c r="P54" s="26">
        <f t="shared" si="5"/>
        <v>2.5923300000000007E-2</v>
      </c>
      <c r="Q54" s="26">
        <f t="shared" si="6"/>
        <v>3.4680000000000002E-3</v>
      </c>
      <c r="R54" s="26">
        <f t="shared" si="7"/>
        <v>2.9391300000000006E-2</v>
      </c>
    </row>
    <row r="55" spans="1:18" ht="24" x14ac:dyDescent="0.2">
      <c r="A55" s="24" t="s">
        <v>115</v>
      </c>
      <c r="B55" s="25">
        <v>32</v>
      </c>
      <c r="C55" s="39">
        <v>2.4012000000000006E-2</v>
      </c>
      <c r="D55" s="39">
        <v>2.088E-3</v>
      </c>
      <c r="E55" s="18" t="s">
        <v>37</v>
      </c>
      <c r="F55" s="18" t="s">
        <v>37</v>
      </c>
      <c r="G55" s="33">
        <f t="shared" si="0"/>
        <v>2.4012000000000006E-2</v>
      </c>
      <c r="H55" s="33">
        <f t="shared" si="1"/>
        <v>1.5607800000000005E-2</v>
      </c>
      <c r="I55" s="33">
        <f t="shared" si="2"/>
        <v>2.088E-3</v>
      </c>
      <c r="J55" s="33">
        <f t="shared" si="3"/>
        <v>1.7695800000000005E-2</v>
      </c>
      <c r="K55" s="26">
        <v>3.9882000000000008E-2</v>
      </c>
      <c r="L55" s="26">
        <v>3.4680000000000002E-3</v>
      </c>
      <c r="M55" s="28" t="s">
        <v>37</v>
      </c>
      <c r="N55" s="28" t="s">
        <v>37</v>
      </c>
      <c r="O55" s="26">
        <f t="shared" si="4"/>
        <v>3.9882000000000008E-2</v>
      </c>
      <c r="P55" s="26">
        <f t="shared" si="5"/>
        <v>2.5923300000000007E-2</v>
      </c>
      <c r="Q55" s="26">
        <f t="shared" si="6"/>
        <v>3.4680000000000002E-3</v>
      </c>
      <c r="R55" s="26">
        <f t="shared" si="7"/>
        <v>2.9391300000000006E-2</v>
      </c>
    </row>
    <row r="56" spans="1:18" x14ac:dyDescent="0.2">
      <c r="A56" s="24" t="s">
        <v>116</v>
      </c>
      <c r="B56" s="25">
        <v>32</v>
      </c>
      <c r="C56" s="39">
        <v>2.4012000000000006E-2</v>
      </c>
      <c r="D56" s="39">
        <v>2.088E-3</v>
      </c>
      <c r="E56" s="18" t="s">
        <v>37</v>
      </c>
      <c r="F56" s="18" t="s">
        <v>37</v>
      </c>
      <c r="G56" s="33">
        <f t="shared" si="0"/>
        <v>2.4012000000000006E-2</v>
      </c>
      <c r="H56" s="33">
        <f t="shared" si="1"/>
        <v>1.5607800000000005E-2</v>
      </c>
      <c r="I56" s="33">
        <f t="shared" si="2"/>
        <v>2.088E-3</v>
      </c>
      <c r="J56" s="33">
        <f t="shared" si="3"/>
        <v>1.7695800000000005E-2</v>
      </c>
      <c r="K56" s="26">
        <v>3.9882000000000008E-2</v>
      </c>
      <c r="L56" s="26">
        <v>3.4680000000000002E-3</v>
      </c>
      <c r="M56" s="28" t="s">
        <v>37</v>
      </c>
      <c r="N56" s="28" t="s">
        <v>37</v>
      </c>
      <c r="O56" s="26">
        <f t="shared" si="4"/>
        <v>3.9882000000000008E-2</v>
      </c>
      <c r="P56" s="26">
        <f t="shared" si="5"/>
        <v>2.5923300000000007E-2</v>
      </c>
      <c r="Q56" s="26">
        <f t="shared" si="6"/>
        <v>3.4680000000000002E-3</v>
      </c>
      <c r="R56" s="26">
        <f t="shared" si="7"/>
        <v>2.9391300000000006E-2</v>
      </c>
    </row>
    <row r="57" spans="1:18" x14ac:dyDescent="0.2">
      <c r="A57" s="24" t="s">
        <v>117</v>
      </c>
      <c r="B57" s="25">
        <v>14</v>
      </c>
      <c r="C57" s="39">
        <v>2.4012000000000006E-2</v>
      </c>
      <c r="D57" s="39">
        <v>2.088E-3</v>
      </c>
      <c r="E57" s="18" t="s">
        <v>37</v>
      </c>
      <c r="F57" s="18" t="s">
        <v>37</v>
      </c>
      <c r="G57" s="33">
        <f t="shared" si="0"/>
        <v>2.4012000000000006E-2</v>
      </c>
      <c r="H57" s="33">
        <f t="shared" si="1"/>
        <v>1.5607800000000005E-2</v>
      </c>
      <c r="I57" s="33">
        <f t="shared" si="2"/>
        <v>2.088E-3</v>
      </c>
      <c r="J57" s="33">
        <f t="shared" si="3"/>
        <v>1.7695800000000005E-2</v>
      </c>
      <c r="K57" s="26">
        <v>3.9882000000000008E-2</v>
      </c>
      <c r="L57" s="26">
        <v>3.4680000000000002E-3</v>
      </c>
      <c r="M57" s="28" t="s">
        <v>37</v>
      </c>
      <c r="N57" s="28" t="s">
        <v>37</v>
      </c>
      <c r="O57" s="26">
        <f t="shared" si="4"/>
        <v>3.9882000000000008E-2</v>
      </c>
      <c r="P57" s="26">
        <f t="shared" si="5"/>
        <v>2.5923300000000007E-2</v>
      </c>
      <c r="Q57" s="26">
        <f t="shared" si="6"/>
        <v>3.4680000000000002E-3</v>
      </c>
      <c r="R57" s="26">
        <f t="shared" si="7"/>
        <v>2.9391300000000006E-2</v>
      </c>
    </row>
    <row r="58" spans="1:18" ht="24" x14ac:dyDescent="0.2">
      <c r="A58" s="24" t="s">
        <v>118</v>
      </c>
      <c r="B58" s="25">
        <v>25</v>
      </c>
      <c r="C58" s="39">
        <v>2.4012000000000006E-2</v>
      </c>
      <c r="D58" s="39">
        <v>2.088E-3</v>
      </c>
      <c r="E58" s="18" t="s">
        <v>37</v>
      </c>
      <c r="F58" s="18" t="s">
        <v>37</v>
      </c>
      <c r="G58" s="33">
        <f t="shared" si="0"/>
        <v>2.4012000000000006E-2</v>
      </c>
      <c r="H58" s="33">
        <f t="shared" si="1"/>
        <v>1.5607800000000005E-2</v>
      </c>
      <c r="I58" s="33">
        <f t="shared" si="2"/>
        <v>2.088E-3</v>
      </c>
      <c r="J58" s="33">
        <f t="shared" si="3"/>
        <v>1.7695800000000005E-2</v>
      </c>
      <c r="K58" s="26">
        <v>3.9882000000000008E-2</v>
      </c>
      <c r="L58" s="26">
        <v>3.4680000000000002E-3</v>
      </c>
      <c r="M58" s="28" t="s">
        <v>37</v>
      </c>
      <c r="N58" s="28" t="s">
        <v>37</v>
      </c>
      <c r="O58" s="26">
        <f t="shared" si="4"/>
        <v>3.9882000000000008E-2</v>
      </c>
      <c r="P58" s="26">
        <f t="shared" si="5"/>
        <v>2.5923300000000007E-2</v>
      </c>
      <c r="Q58" s="26">
        <f t="shared" si="6"/>
        <v>3.4680000000000002E-3</v>
      </c>
      <c r="R58" s="26">
        <f t="shared" si="7"/>
        <v>2.9391300000000006E-2</v>
      </c>
    </row>
    <row r="59" spans="1:18" ht="24" x14ac:dyDescent="0.2">
      <c r="A59" s="24" t="s">
        <v>119</v>
      </c>
      <c r="B59" s="25">
        <v>52</v>
      </c>
      <c r="C59" s="39">
        <v>2.4012000000000006E-2</v>
      </c>
      <c r="D59" s="39">
        <v>2.088E-3</v>
      </c>
      <c r="E59" s="18" t="s">
        <v>37</v>
      </c>
      <c r="F59" s="18" t="s">
        <v>37</v>
      </c>
      <c r="G59" s="33">
        <f t="shared" si="0"/>
        <v>2.4012000000000006E-2</v>
      </c>
      <c r="H59" s="33">
        <f t="shared" si="1"/>
        <v>1.5607800000000005E-2</v>
      </c>
      <c r="I59" s="33">
        <f t="shared" si="2"/>
        <v>2.088E-3</v>
      </c>
      <c r="J59" s="33">
        <f t="shared" si="3"/>
        <v>1.7695800000000005E-2</v>
      </c>
      <c r="K59" s="26">
        <v>3.9882000000000008E-2</v>
      </c>
      <c r="L59" s="26">
        <v>3.4680000000000002E-3</v>
      </c>
      <c r="M59" s="28" t="s">
        <v>37</v>
      </c>
      <c r="N59" s="28" t="s">
        <v>37</v>
      </c>
      <c r="O59" s="26">
        <f t="shared" si="4"/>
        <v>3.9882000000000008E-2</v>
      </c>
      <c r="P59" s="26">
        <f t="shared" si="5"/>
        <v>2.5923300000000007E-2</v>
      </c>
      <c r="Q59" s="26">
        <f t="shared" si="6"/>
        <v>3.4680000000000002E-3</v>
      </c>
      <c r="R59" s="26">
        <f t="shared" si="7"/>
        <v>2.9391300000000006E-2</v>
      </c>
    </row>
    <row r="60" spans="1:18" ht="24" x14ac:dyDescent="0.2">
      <c r="A60" s="24" t="s">
        <v>120</v>
      </c>
      <c r="B60" s="25">
        <v>28</v>
      </c>
      <c r="C60" s="39">
        <v>2.4012000000000006E-2</v>
      </c>
      <c r="D60" s="39">
        <v>2.088E-3</v>
      </c>
      <c r="E60" s="18" t="s">
        <v>37</v>
      </c>
      <c r="F60" s="18" t="s">
        <v>37</v>
      </c>
      <c r="G60" s="33">
        <f t="shared" si="0"/>
        <v>2.4012000000000006E-2</v>
      </c>
      <c r="H60" s="33">
        <f t="shared" si="1"/>
        <v>1.5607800000000005E-2</v>
      </c>
      <c r="I60" s="33">
        <f t="shared" si="2"/>
        <v>2.088E-3</v>
      </c>
      <c r="J60" s="33">
        <f t="shared" si="3"/>
        <v>1.7695800000000005E-2</v>
      </c>
      <c r="K60" s="26">
        <v>3.9882000000000008E-2</v>
      </c>
      <c r="L60" s="26">
        <v>3.4680000000000002E-3</v>
      </c>
      <c r="M60" s="28" t="s">
        <v>37</v>
      </c>
      <c r="N60" s="28" t="s">
        <v>37</v>
      </c>
      <c r="O60" s="26">
        <f t="shared" si="4"/>
        <v>3.9882000000000008E-2</v>
      </c>
      <c r="P60" s="26">
        <f t="shared" si="5"/>
        <v>2.5923300000000007E-2</v>
      </c>
      <c r="Q60" s="26">
        <f t="shared" si="6"/>
        <v>3.4680000000000002E-3</v>
      </c>
      <c r="R60" s="26">
        <f t="shared" si="7"/>
        <v>2.9391300000000006E-2</v>
      </c>
    </row>
    <row r="61" spans="1:18" x14ac:dyDescent="0.2">
      <c r="A61" s="24" t="s">
        <v>121</v>
      </c>
      <c r="B61" s="25">
        <v>12</v>
      </c>
      <c r="C61" s="39">
        <v>2.4012000000000006E-2</v>
      </c>
      <c r="D61" s="39">
        <v>2.088E-3</v>
      </c>
      <c r="E61" s="18" t="s">
        <v>37</v>
      </c>
      <c r="F61" s="18" t="s">
        <v>37</v>
      </c>
      <c r="G61" s="33">
        <f t="shared" si="0"/>
        <v>2.4012000000000006E-2</v>
      </c>
      <c r="H61" s="33">
        <f t="shared" si="1"/>
        <v>1.5607800000000005E-2</v>
      </c>
      <c r="I61" s="33">
        <f t="shared" si="2"/>
        <v>2.088E-3</v>
      </c>
      <c r="J61" s="33">
        <f t="shared" si="3"/>
        <v>1.7695800000000005E-2</v>
      </c>
      <c r="K61" s="26">
        <v>3.9882000000000008E-2</v>
      </c>
      <c r="L61" s="26">
        <v>3.4680000000000002E-3</v>
      </c>
      <c r="M61" s="28" t="s">
        <v>37</v>
      </c>
      <c r="N61" s="28" t="s">
        <v>37</v>
      </c>
      <c r="O61" s="26">
        <f t="shared" si="4"/>
        <v>3.9882000000000008E-2</v>
      </c>
      <c r="P61" s="26">
        <f t="shared" si="5"/>
        <v>2.5923300000000007E-2</v>
      </c>
      <c r="Q61" s="26">
        <f t="shared" si="6"/>
        <v>3.4680000000000002E-3</v>
      </c>
      <c r="R61" s="26">
        <f t="shared" si="7"/>
        <v>2.9391300000000006E-2</v>
      </c>
    </row>
    <row r="62" spans="1:18" ht="24" x14ac:dyDescent="0.2">
      <c r="A62" s="24" t="s">
        <v>122</v>
      </c>
      <c r="B62" s="25">
        <v>38</v>
      </c>
      <c r="C62" s="39">
        <v>2.4012000000000006E-2</v>
      </c>
      <c r="D62" s="39">
        <v>2.088E-3</v>
      </c>
      <c r="E62" s="18" t="s">
        <v>37</v>
      </c>
      <c r="F62" s="18" t="s">
        <v>37</v>
      </c>
      <c r="G62" s="33">
        <f t="shared" si="0"/>
        <v>2.4012000000000006E-2</v>
      </c>
      <c r="H62" s="33">
        <f t="shared" si="1"/>
        <v>1.5607800000000005E-2</v>
      </c>
      <c r="I62" s="33">
        <f t="shared" si="2"/>
        <v>2.088E-3</v>
      </c>
      <c r="J62" s="33">
        <f t="shared" si="3"/>
        <v>1.7695800000000005E-2</v>
      </c>
      <c r="K62" s="26">
        <v>3.9882000000000008E-2</v>
      </c>
      <c r="L62" s="26">
        <v>3.4680000000000002E-3</v>
      </c>
      <c r="M62" s="28" t="s">
        <v>37</v>
      </c>
      <c r="N62" s="28" t="s">
        <v>37</v>
      </c>
      <c r="O62" s="26">
        <f t="shared" si="4"/>
        <v>3.9882000000000008E-2</v>
      </c>
      <c r="P62" s="26">
        <f t="shared" si="5"/>
        <v>2.5923300000000007E-2</v>
      </c>
      <c r="Q62" s="26">
        <f t="shared" si="6"/>
        <v>3.4680000000000002E-3</v>
      </c>
      <c r="R62" s="26">
        <f t="shared" si="7"/>
        <v>2.9391300000000006E-2</v>
      </c>
    </row>
    <row r="63" spans="1:18" x14ac:dyDescent="0.2">
      <c r="A63" s="24" t="s">
        <v>123</v>
      </c>
      <c r="B63" s="25">
        <v>48</v>
      </c>
      <c r="C63" s="39">
        <v>2.4012000000000006E-2</v>
      </c>
      <c r="D63" s="39">
        <v>2.088E-3</v>
      </c>
      <c r="E63" s="18" t="s">
        <v>37</v>
      </c>
      <c r="F63" s="18" t="s">
        <v>37</v>
      </c>
      <c r="G63" s="33">
        <f t="shared" si="0"/>
        <v>2.4012000000000006E-2</v>
      </c>
      <c r="H63" s="33">
        <f t="shared" si="1"/>
        <v>1.5607800000000005E-2</v>
      </c>
      <c r="I63" s="33">
        <f t="shared" si="2"/>
        <v>2.088E-3</v>
      </c>
      <c r="J63" s="33">
        <f t="shared" si="3"/>
        <v>1.7695800000000005E-2</v>
      </c>
      <c r="K63" s="26">
        <v>3.9882000000000008E-2</v>
      </c>
      <c r="L63" s="26">
        <v>3.4680000000000002E-3</v>
      </c>
      <c r="M63" s="28" t="s">
        <v>37</v>
      </c>
      <c r="N63" s="28" t="s">
        <v>37</v>
      </c>
      <c r="O63" s="26">
        <f t="shared" si="4"/>
        <v>3.9882000000000008E-2</v>
      </c>
      <c r="P63" s="26">
        <f t="shared" si="5"/>
        <v>2.5923300000000007E-2</v>
      </c>
      <c r="Q63" s="26">
        <f t="shared" si="6"/>
        <v>3.4680000000000002E-3</v>
      </c>
      <c r="R63" s="26">
        <f t="shared" si="7"/>
        <v>2.9391300000000006E-2</v>
      </c>
    </row>
    <row r="64" spans="1:18" x14ac:dyDescent="0.2">
      <c r="A64" s="24" t="s">
        <v>124</v>
      </c>
      <c r="B64" s="25">
        <v>36</v>
      </c>
      <c r="C64" s="39">
        <v>2.4012000000000006E-2</v>
      </c>
      <c r="D64" s="39">
        <v>2.088E-3</v>
      </c>
      <c r="E64" s="18" t="s">
        <v>37</v>
      </c>
      <c r="F64" s="18" t="s">
        <v>37</v>
      </c>
      <c r="G64" s="33">
        <f t="shared" si="0"/>
        <v>2.4012000000000006E-2</v>
      </c>
      <c r="H64" s="33">
        <f t="shared" si="1"/>
        <v>1.5607800000000005E-2</v>
      </c>
      <c r="I64" s="33">
        <f t="shared" si="2"/>
        <v>2.088E-3</v>
      </c>
      <c r="J64" s="33">
        <f t="shared" si="3"/>
        <v>1.7695800000000005E-2</v>
      </c>
      <c r="K64" s="26">
        <v>3.9882000000000008E-2</v>
      </c>
      <c r="L64" s="26">
        <v>3.4680000000000002E-3</v>
      </c>
      <c r="M64" s="28" t="s">
        <v>37</v>
      </c>
      <c r="N64" s="28" t="s">
        <v>37</v>
      </c>
      <c r="O64" s="26">
        <f t="shared" si="4"/>
        <v>3.9882000000000008E-2</v>
      </c>
      <c r="P64" s="26">
        <f t="shared" si="5"/>
        <v>2.5923300000000007E-2</v>
      </c>
      <c r="Q64" s="26">
        <f t="shared" si="6"/>
        <v>3.4680000000000002E-3</v>
      </c>
      <c r="R64" s="26">
        <f t="shared" si="7"/>
        <v>2.9391300000000006E-2</v>
      </c>
    </row>
    <row r="65" spans="1:18" ht="24" x14ac:dyDescent="0.2">
      <c r="A65" s="24" t="s">
        <v>125</v>
      </c>
      <c r="B65" s="25">
        <v>36</v>
      </c>
      <c r="C65" s="39">
        <v>2.4012000000000006E-2</v>
      </c>
      <c r="D65" s="39">
        <v>2.088E-3</v>
      </c>
      <c r="E65" s="18" t="s">
        <v>37</v>
      </c>
      <c r="F65" s="18" t="s">
        <v>37</v>
      </c>
      <c r="G65" s="33">
        <f t="shared" si="0"/>
        <v>2.4012000000000006E-2</v>
      </c>
      <c r="H65" s="33">
        <f t="shared" si="1"/>
        <v>1.5607800000000005E-2</v>
      </c>
      <c r="I65" s="33">
        <f t="shared" si="2"/>
        <v>2.088E-3</v>
      </c>
      <c r="J65" s="33">
        <f t="shared" si="3"/>
        <v>1.7695800000000005E-2</v>
      </c>
      <c r="K65" s="26">
        <v>3.9882000000000008E-2</v>
      </c>
      <c r="L65" s="26">
        <v>3.4680000000000002E-3</v>
      </c>
      <c r="M65" s="28" t="s">
        <v>37</v>
      </c>
      <c r="N65" s="28" t="s">
        <v>37</v>
      </c>
      <c r="O65" s="26">
        <f t="shared" si="4"/>
        <v>3.9882000000000008E-2</v>
      </c>
      <c r="P65" s="26">
        <f t="shared" si="5"/>
        <v>2.5923300000000007E-2</v>
      </c>
      <c r="Q65" s="26">
        <f t="shared" si="6"/>
        <v>3.4680000000000002E-3</v>
      </c>
      <c r="R65" s="26">
        <f t="shared" si="7"/>
        <v>2.9391300000000006E-2</v>
      </c>
    </row>
    <row r="66" spans="1:18" x14ac:dyDescent="0.2">
      <c r="A66" s="24" t="s">
        <v>126</v>
      </c>
      <c r="B66" s="25">
        <v>44</v>
      </c>
      <c r="C66" s="39">
        <v>2.4012000000000006E-2</v>
      </c>
      <c r="D66" s="39">
        <v>2.088E-3</v>
      </c>
      <c r="E66" s="18" t="s">
        <v>37</v>
      </c>
      <c r="F66" s="18" t="s">
        <v>37</v>
      </c>
      <c r="G66" s="33">
        <f t="shared" si="0"/>
        <v>2.4012000000000006E-2</v>
      </c>
      <c r="H66" s="33">
        <f t="shared" si="1"/>
        <v>1.5607800000000005E-2</v>
      </c>
      <c r="I66" s="33">
        <f t="shared" si="2"/>
        <v>2.088E-3</v>
      </c>
      <c r="J66" s="33">
        <f t="shared" si="3"/>
        <v>1.7695800000000005E-2</v>
      </c>
      <c r="K66" s="26">
        <v>3.9882000000000008E-2</v>
      </c>
      <c r="L66" s="26">
        <v>3.4680000000000002E-3</v>
      </c>
      <c r="M66" s="28" t="s">
        <v>37</v>
      </c>
      <c r="N66" s="28" t="s">
        <v>37</v>
      </c>
      <c r="O66" s="26">
        <f t="shared" si="4"/>
        <v>3.9882000000000008E-2</v>
      </c>
      <c r="P66" s="26">
        <f t="shared" si="5"/>
        <v>2.5923300000000007E-2</v>
      </c>
      <c r="Q66" s="26">
        <f t="shared" si="6"/>
        <v>3.4680000000000002E-3</v>
      </c>
      <c r="R66" s="26">
        <f t="shared" si="7"/>
        <v>2.9391300000000006E-2</v>
      </c>
    </row>
    <row r="67" spans="1:18" x14ac:dyDescent="0.2">
      <c r="A67" s="24" t="s">
        <v>127</v>
      </c>
      <c r="B67" s="25">
        <v>30</v>
      </c>
      <c r="C67" s="39">
        <v>2.4012000000000006E-2</v>
      </c>
      <c r="D67" s="39">
        <v>2.088E-3</v>
      </c>
      <c r="E67" s="18" t="s">
        <v>37</v>
      </c>
      <c r="F67" s="18" t="s">
        <v>37</v>
      </c>
      <c r="G67" s="33">
        <f t="shared" si="0"/>
        <v>2.4012000000000006E-2</v>
      </c>
      <c r="H67" s="33">
        <f t="shared" si="1"/>
        <v>1.5607800000000005E-2</v>
      </c>
      <c r="I67" s="33">
        <f t="shared" si="2"/>
        <v>2.088E-3</v>
      </c>
      <c r="J67" s="33">
        <f t="shared" si="3"/>
        <v>1.7695800000000005E-2</v>
      </c>
      <c r="K67" s="26">
        <v>3.9882000000000008E-2</v>
      </c>
      <c r="L67" s="26">
        <v>3.4680000000000002E-3</v>
      </c>
      <c r="M67" s="28" t="s">
        <v>37</v>
      </c>
      <c r="N67" s="28" t="s">
        <v>37</v>
      </c>
      <c r="O67" s="26">
        <f t="shared" si="4"/>
        <v>3.9882000000000008E-2</v>
      </c>
      <c r="P67" s="26">
        <f t="shared" si="5"/>
        <v>2.5923300000000007E-2</v>
      </c>
      <c r="Q67" s="26">
        <f t="shared" si="6"/>
        <v>3.4680000000000002E-3</v>
      </c>
      <c r="R67" s="26">
        <f t="shared" si="7"/>
        <v>2.9391300000000006E-2</v>
      </c>
    </row>
    <row r="68" spans="1:18" ht="24" x14ac:dyDescent="0.2">
      <c r="A68" s="24" t="s">
        <v>128</v>
      </c>
      <c r="B68" s="25">
        <v>62</v>
      </c>
      <c r="C68" s="39">
        <v>2.4012000000000006E-2</v>
      </c>
      <c r="D68" s="39">
        <v>2.088E-3</v>
      </c>
      <c r="E68" s="18" t="s">
        <v>37</v>
      </c>
      <c r="F68" s="18" t="s">
        <v>37</v>
      </c>
      <c r="G68" s="33">
        <f t="shared" si="0"/>
        <v>2.4012000000000006E-2</v>
      </c>
      <c r="H68" s="33">
        <f t="shared" si="1"/>
        <v>1.5607800000000005E-2</v>
      </c>
      <c r="I68" s="33">
        <f t="shared" si="2"/>
        <v>2.088E-3</v>
      </c>
      <c r="J68" s="33">
        <f t="shared" si="3"/>
        <v>1.7695800000000005E-2</v>
      </c>
      <c r="K68" s="26">
        <v>3.9882000000000008E-2</v>
      </c>
      <c r="L68" s="26">
        <v>3.4680000000000002E-3</v>
      </c>
      <c r="M68" s="28" t="s">
        <v>37</v>
      </c>
      <c r="N68" s="28" t="s">
        <v>37</v>
      </c>
      <c r="O68" s="26">
        <f t="shared" si="4"/>
        <v>3.9882000000000008E-2</v>
      </c>
      <c r="P68" s="26">
        <f t="shared" si="5"/>
        <v>2.5923300000000007E-2</v>
      </c>
      <c r="Q68" s="26">
        <f t="shared" si="6"/>
        <v>3.4680000000000002E-3</v>
      </c>
      <c r="R68" s="26">
        <f t="shared" si="7"/>
        <v>2.9391300000000006E-2</v>
      </c>
    </row>
    <row r="69" spans="1:18" x14ac:dyDescent="0.2">
      <c r="A69" s="24" t="s">
        <v>129</v>
      </c>
      <c r="B69" s="25">
        <v>2</v>
      </c>
      <c r="C69" s="39">
        <v>0</v>
      </c>
      <c r="D69" s="39">
        <v>0</v>
      </c>
      <c r="E69" s="18" t="s">
        <v>37</v>
      </c>
      <c r="F69" s="18" t="s">
        <v>37</v>
      </c>
      <c r="G69" s="33">
        <f t="shared" si="0"/>
        <v>0</v>
      </c>
      <c r="H69" s="33">
        <f t="shared" si="1"/>
        <v>0</v>
      </c>
      <c r="I69" s="33">
        <f t="shared" si="2"/>
        <v>0</v>
      </c>
      <c r="J69" s="33">
        <f t="shared" si="3"/>
        <v>0</v>
      </c>
      <c r="K69" s="26">
        <v>0</v>
      </c>
      <c r="L69" s="26">
        <v>0</v>
      </c>
      <c r="M69" s="28" t="s">
        <v>37</v>
      </c>
      <c r="N69" s="28" t="s">
        <v>37</v>
      </c>
      <c r="O69" s="26">
        <f t="shared" si="4"/>
        <v>0</v>
      </c>
      <c r="P69" s="26">
        <f t="shared" si="5"/>
        <v>0</v>
      </c>
      <c r="Q69" s="26">
        <f t="shared" si="6"/>
        <v>0</v>
      </c>
      <c r="R69" s="26">
        <f t="shared" si="7"/>
        <v>0</v>
      </c>
    </row>
    <row r="70" spans="1:18" x14ac:dyDescent="0.2">
      <c r="A70" s="24" t="s">
        <v>130</v>
      </c>
      <c r="B70" s="25">
        <v>20</v>
      </c>
      <c r="C70" s="39">
        <v>0</v>
      </c>
      <c r="D70" s="39">
        <v>0</v>
      </c>
      <c r="E70" s="18" t="s">
        <v>37</v>
      </c>
      <c r="F70" s="18" t="s">
        <v>37</v>
      </c>
      <c r="G70" s="33">
        <f t="shared" ref="G70:G94" si="8">C70</f>
        <v>0</v>
      </c>
      <c r="H70" s="33">
        <f t="shared" ref="H70:H94" si="9">G70*65%</f>
        <v>0</v>
      </c>
      <c r="I70" s="33">
        <f t="shared" ref="I70:I94" si="10">D70</f>
        <v>0</v>
      </c>
      <c r="J70" s="33">
        <f t="shared" ref="J70:J94" si="11">H70+I70</f>
        <v>0</v>
      </c>
      <c r="K70" s="26">
        <v>0</v>
      </c>
      <c r="L70" s="26">
        <v>0</v>
      </c>
      <c r="M70" s="28" t="s">
        <v>37</v>
      </c>
      <c r="N70" s="28" t="s">
        <v>37</v>
      </c>
      <c r="O70" s="26">
        <f t="shared" ref="O70:O94" si="12">K70</f>
        <v>0</v>
      </c>
      <c r="P70" s="26">
        <f t="shared" ref="P70:P94" si="13">65%*O70</f>
        <v>0</v>
      </c>
      <c r="Q70" s="26">
        <f t="shared" ref="Q70:Q94" si="14">L70</f>
        <v>0</v>
      </c>
      <c r="R70" s="26">
        <f t="shared" ref="R70:R94" si="15">P70+Q70</f>
        <v>0</v>
      </c>
    </row>
    <row r="71" spans="1:18" x14ac:dyDescent="0.2">
      <c r="A71" s="24" t="s">
        <v>131</v>
      </c>
      <c r="B71" s="25">
        <v>2</v>
      </c>
      <c r="C71" s="39">
        <v>0</v>
      </c>
      <c r="D71" s="39">
        <v>0</v>
      </c>
      <c r="E71" s="18" t="s">
        <v>37</v>
      </c>
      <c r="F71" s="18" t="s">
        <v>37</v>
      </c>
      <c r="G71" s="33">
        <f t="shared" si="8"/>
        <v>0</v>
      </c>
      <c r="H71" s="33">
        <f t="shared" si="9"/>
        <v>0</v>
      </c>
      <c r="I71" s="33">
        <f t="shared" si="10"/>
        <v>0</v>
      </c>
      <c r="J71" s="33">
        <f t="shared" si="11"/>
        <v>0</v>
      </c>
      <c r="K71" s="26">
        <v>0</v>
      </c>
      <c r="L71" s="26">
        <v>0</v>
      </c>
      <c r="M71" s="28" t="s">
        <v>37</v>
      </c>
      <c r="N71" s="28" t="s">
        <v>37</v>
      </c>
      <c r="O71" s="26">
        <f t="shared" si="12"/>
        <v>0</v>
      </c>
      <c r="P71" s="26">
        <f t="shared" si="13"/>
        <v>0</v>
      </c>
      <c r="Q71" s="26">
        <f t="shared" si="14"/>
        <v>0</v>
      </c>
      <c r="R71" s="26">
        <f t="shared" si="15"/>
        <v>0</v>
      </c>
    </row>
    <row r="72" spans="1:18" x14ac:dyDescent="0.2">
      <c r="A72" s="24" t="s">
        <v>132</v>
      </c>
      <c r="B72" s="25">
        <v>16</v>
      </c>
      <c r="C72" s="39">
        <v>0</v>
      </c>
      <c r="D72" s="39">
        <v>0</v>
      </c>
      <c r="E72" s="18" t="s">
        <v>37</v>
      </c>
      <c r="F72" s="18" t="s">
        <v>37</v>
      </c>
      <c r="G72" s="33">
        <f t="shared" si="8"/>
        <v>0</v>
      </c>
      <c r="H72" s="33">
        <f t="shared" si="9"/>
        <v>0</v>
      </c>
      <c r="I72" s="33">
        <f t="shared" si="10"/>
        <v>0</v>
      </c>
      <c r="J72" s="33">
        <f t="shared" si="11"/>
        <v>0</v>
      </c>
      <c r="K72" s="26">
        <v>0</v>
      </c>
      <c r="L72" s="26">
        <v>0</v>
      </c>
      <c r="M72" s="28" t="s">
        <v>37</v>
      </c>
      <c r="N72" s="28" t="s">
        <v>37</v>
      </c>
      <c r="O72" s="26">
        <f t="shared" si="12"/>
        <v>0</v>
      </c>
      <c r="P72" s="26">
        <f t="shared" si="13"/>
        <v>0</v>
      </c>
      <c r="Q72" s="26">
        <f t="shared" si="14"/>
        <v>0</v>
      </c>
      <c r="R72" s="26">
        <f t="shared" si="15"/>
        <v>0</v>
      </c>
    </row>
    <row r="73" spans="1:18" x14ac:dyDescent="0.2">
      <c r="A73" s="24" t="s">
        <v>133</v>
      </c>
      <c r="B73" s="25">
        <v>10</v>
      </c>
      <c r="C73" s="39">
        <v>0</v>
      </c>
      <c r="D73" s="39">
        <v>0</v>
      </c>
      <c r="E73" s="18" t="s">
        <v>37</v>
      </c>
      <c r="F73" s="18" t="s">
        <v>37</v>
      </c>
      <c r="G73" s="33">
        <f t="shared" si="8"/>
        <v>0</v>
      </c>
      <c r="H73" s="33">
        <f t="shared" si="9"/>
        <v>0</v>
      </c>
      <c r="I73" s="33">
        <f t="shared" si="10"/>
        <v>0</v>
      </c>
      <c r="J73" s="33">
        <f t="shared" si="11"/>
        <v>0</v>
      </c>
      <c r="K73" s="26">
        <v>0</v>
      </c>
      <c r="L73" s="26">
        <v>0</v>
      </c>
      <c r="M73" s="28" t="s">
        <v>37</v>
      </c>
      <c r="N73" s="28" t="s">
        <v>37</v>
      </c>
      <c r="O73" s="26">
        <f t="shared" si="12"/>
        <v>0</v>
      </c>
      <c r="P73" s="26">
        <f t="shared" si="13"/>
        <v>0</v>
      </c>
      <c r="Q73" s="26">
        <f t="shared" si="14"/>
        <v>0</v>
      </c>
      <c r="R73" s="26">
        <f t="shared" si="15"/>
        <v>0</v>
      </c>
    </row>
    <row r="74" spans="1:18" x14ac:dyDescent="0.2">
      <c r="A74" s="24" t="s">
        <v>134</v>
      </c>
      <c r="B74" s="25">
        <v>2</v>
      </c>
      <c r="C74" s="39">
        <v>0</v>
      </c>
      <c r="D74" s="39">
        <v>0</v>
      </c>
      <c r="E74" s="18" t="s">
        <v>37</v>
      </c>
      <c r="F74" s="18" t="s">
        <v>37</v>
      </c>
      <c r="G74" s="33">
        <f t="shared" si="8"/>
        <v>0</v>
      </c>
      <c r="H74" s="33">
        <f t="shared" si="9"/>
        <v>0</v>
      </c>
      <c r="I74" s="33">
        <f t="shared" si="10"/>
        <v>0</v>
      </c>
      <c r="J74" s="33">
        <f t="shared" si="11"/>
        <v>0</v>
      </c>
      <c r="K74" s="26">
        <v>0</v>
      </c>
      <c r="L74" s="26">
        <v>0</v>
      </c>
      <c r="M74" s="28" t="s">
        <v>37</v>
      </c>
      <c r="N74" s="28" t="s">
        <v>37</v>
      </c>
      <c r="O74" s="26">
        <f t="shared" si="12"/>
        <v>0</v>
      </c>
      <c r="P74" s="26">
        <f t="shared" si="13"/>
        <v>0</v>
      </c>
      <c r="Q74" s="26">
        <f t="shared" si="14"/>
        <v>0</v>
      </c>
      <c r="R74" s="26">
        <f t="shared" si="15"/>
        <v>0</v>
      </c>
    </row>
    <row r="75" spans="1:18" x14ac:dyDescent="0.2">
      <c r="A75" s="24" t="s">
        <v>135</v>
      </c>
      <c r="B75" s="25">
        <v>12</v>
      </c>
      <c r="C75" s="39">
        <v>0</v>
      </c>
      <c r="D75" s="39">
        <v>0</v>
      </c>
      <c r="E75" s="18" t="s">
        <v>37</v>
      </c>
      <c r="F75" s="18" t="s">
        <v>37</v>
      </c>
      <c r="G75" s="33">
        <f t="shared" si="8"/>
        <v>0</v>
      </c>
      <c r="H75" s="33">
        <f t="shared" si="9"/>
        <v>0</v>
      </c>
      <c r="I75" s="33">
        <f t="shared" si="10"/>
        <v>0</v>
      </c>
      <c r="J75" s="33">
        <f t="shared" si="11"/>
        <v>0</v>
      </c>
      <c r="K75" s="26">
        <v>0</v>
      </c>
      <c r="L75" s="26">
        <v>0</v>
      </c>
      <c r="M75" s="28" t="s">
        <v>37</v>
      </c>
      <c r="N75" s="28" t="s">
        <v>37</v>
      </c>
      <c r="O75" s="26">
        <f t="shared" si="12"/>
        <v>0</v>
      </c>
      <c r="P75" s="26">
        <f t="shared" si="13"/>
        <v>0</v>
      </c>
      <c r="Q75" s="26">
        <f t="shared" si="14"/>
        <v>0</v>
      </c>
      <c r="R75" s="26">
        <f t="shared" si="15"/>
        <v>0</v>
      </c>
    </row>
    <row r="76" spans="1:18" x14ac:dyDescent="0.2">
      <c r="A76" s="24" t="s">
        <v>136</v>
      </c>
      <c r="B76" s="25">
        <v>14</v>
      </c>
      <c r="C76" s="39">
        <v>0</v>
      </c>
      <c r="D76" s="39">
        <v>0</v>
      </c>
      <c r="E76" s="18" t="s">
        <v>37</v>
      </c>
      <c r="F76" s="18" t="s">
        <v>37</v>
      </c>
      <c r="G76" s="33">
        <f t="shared" si="8"/>
        <v>0</v>
      </c>
      <c r="H76" s="33">
        <f t="shared" si="9"/>
        <v>0</v>
      </c>
      <c r="I76" s="33">
        <f t="shared" si="10"/>
        <v>0</v>
      </c>
      <c r="J76" s="33">
        <f t="shared" si="11"/>
        <v>0</v>
      </c>
      <c r="K76" s="26">
        <v>0</v>
      </c>
      <c r="L76" s="26">
        <v>0</v>
      </c>
      <c r="M76" s="28" t="s">
        <v>37</v>
      </c>
      <c r="N76" s="28" t="s">
        <v>37</v>
      </c>
      <c r="O76" s="26">
        <f t="shared" si="12"/>
        <v>0</v>
      </c>
      <c r="P76" s="26">
        <f t="shared" si="13"/>
        <v>0</v>
      </c>
      <c r="Q76" s="26">
        <f t="shared" si="14"/>
        <v>0</v>
      </c>
      <c r="R76" s="26">
        <f t="shared" si="15"/>
        <v>0</v>
      </c>
    </row>
    <row r="77" spans="1:18" x14ac:dyDescent="0.2">
      <c r="A77" s="24" t="s">
        <v>137</v>
      </c>
      <c r="B77" s="25">
        <v>2</v>
      </c>
      <c r="C77" s="39">
        <v>0</v>
      </c>
      <c r="D77" s="39">
        <v>0</v>
      </c>
      <c r="E77" s="18" t="s">
        <v>37</v>
      </c>
      <c r="F77" s="18" t="s">
        <v>37</v>
      </c>
      <c r="G77" s="33">
        <f t="shared" si="8"/>
        <v>0</v>
      </c>
      <c r="H77" s="33">
        <f t="shared" si="9"/>
        <v>0</v>
      </c>
      <c r="I77" s="33">
        <f t="shared" si="10"/>
        <v>0</v>
      </c>
      <c r="J77" s="33">
        <f t="shared" si="11"/>
        <v>0</v>
      </c>
      <c r="K77" s="26">
        <v>0</v>
      </c>
      <c r="L77" s="26">
        <v>0</v>
      </c>
      <c r="M77" s="28" t="s">
        <v>37</v>
      </c>
      <c r="N77" s="28" t="s">
        <v>37</v>
      </c>
      <c r="O77" s="26">
        <f t="shared" si="12"/>
        <v>0</v>
      </c>
      <c r="P77" s="26">
        <f t="shared" si="13"/>
        <v>0</v>
      </c>
      <c r="Q77" s="26">
        <f t="shared" si="14"/>
        <v>0</v>
      </c>
      <c r="R77" s="26">
        <f t="shared" si="15"/>
        <v>0</v>
      </c>
    </row>
    <row r="78" spans="1:18" x14ac:dyDescent="0.2">
      <c r="A78" s="24" t="s">
        <v>138</v>
      </c>
      <c r="B78" s="25">
        <v>2</v>
      </c>
      <c r="C78" s="39">
        <v>0</v>
      </c>
      <c r="D78" s="39">
        <v>0</v>
      </c>
      <c r="E78" s="18" t="s">
        <v>37</v>
      </c>
      <c r="F78" s="18" t="s">
        <v>37</v>
      </c>
      <c r="G78" s="33">
        <f t="shared" si="8"/>
        <v>0</v>
      </c>
      <c r="H78" s="33">
        <f t="shared" si="9"/>
        <v>0</v>
      </c>
      <c r="I78" s="33">
        <f t="shared" si="10"/>
        <v>0</v>
      </c>
      <c r="J78" s="33">
        <f t="shared" si="11"/>
        <v>0</v>
      </c>
      <c r="K78" s="26">
        <v>0</v>
      </c>
      <c r="L78" s="26">
        <v>0</v>
      </c>
      <c r="M78" s="28" t="s">
        <v>37</v>
      </c>
      <c r="N78" s="28" t="s">
        <v>37</v>
      </c>
      <c r="O78" s="26">
        <f t="shared" si="12"/>
        <v>0</v>
      </c>
      <c r="P78" s="26">
        <f t="shared" si="13"/>
        <v>0</v>
      </c>
      <c r="Q78" s="26">
        <f t="shared" si="14"/>
        <v>0</v>
      </c>
      <c r="R78" s="26">
        <f t="shared" si="15"/>
        <v>0</v>
      </c>
    </row>
    <row r="79" spans="1:18" x14ac:dyDescent="0.2">
      <c r="A79" s="24" t="s">
        <v>139</v>
      </c>
      <c r="B79" s="25">
        <v>10</v>
      </c>
      <c r="C79" s="39">
        <v>0</v>
      </c>
      <c r="D79" s="39">
        <v>0</v>
      </c>
      <c r="E79" s="18" t="s">
        <v>37</v>
      </c>
      <c r="F79" s="18" t="s">
        <v>37</v>
      </c>
      <c r="G79" s="33">
        <f t="shared" si="8"/>
        <v>0</v>
      </c>
      <c r="H79" s="33">
        <f t="shared" si="9"/>
        <v>0</v>
      </c>
      <c r="I79" s="33">
        <f t="shared" si="10"/>
        <v>0</v>
      </c>
      <c r="J79" s="33">
        <f t="shared" si="11"/>
        <v>0</v>
      </c>
      <c r="K79" s="26">
        <v>0</v>
      </c>
      <c r="L79" s="26">
        <v>0</v>
      </c>
      <c r="M79" s="28" t="s">
        <v>37</v>
      </c>
      <c r="N79" s="28" t="s">
        <v>37</v>
      </c>
      <c r="O79" s="26">
        <f t="shared" si="12"/>
        <v>0</v>
      </c>
      <c r="P79" s="26">
        <f t="shared" si="13"/>
        <v>0</v>
      </c>
      <c r="Q79" s="26">
        <f t="shared" si="14"/>
        <v>0</v>
      </c>
      <c r="R79" s="26">
        <f t="shared" si="15"/>
        <v>0</v>
      </c>
    </row>
    <row r="80" spans="1:18" x14ac:dyDescent="0.2">
      <c r="A80" s="24" t="s">
        <v>140</v>
      </c>
      <c r="B80" s="25">
        <v>2</v>
      </c>
      <c r="C80" s="39">
        <v>0</v>
      </c>
      <c r="D80" s="39">
        <v>0</v>
      </c>
      <c r="E80" s="18" t="s">
        <v>37</v>
      </c>
      <c r="F80" s="18" t="s">
        <v>37</v>
      </c>
      <c r="G80" s="33">
        <f t="shared" si="8"/>
        <v>0</v>
      </c>
      <c r="H80" s="33">
        <f t="shared" si="9"/>
        <v>0</v>
      </c>
      <c r="I80" s="33">
        <f t="shared" si="10"/>
        <v>0</v>
      </c>
      <c r="J80" s="33">
        <f t="shared" si="11"/>
        <v>0</v>
      </c>
      <c r="K80" s="26">
        <v>0</v>
      </c>
      <c r="L80" s="26">
        <v>0</v>
      </c>
      <c r="M80" s="28" t="s">
        <v>37</v>
      </c>
      <c r="N80" s="28" t="s">
        <v>37</v>
      </c>
      <c r="O80" s="26">
        <f t="shared" si="12"/>
        <v>0</v>
      </c>
      <c r="P80" s="26">
        <f t="shared" si="13"/>
        <v>0</v>
      </c>
      <c r="Q80" s="26">
        <f t="shared" si="14"/>
        <v>0</v>
      </c>
      <c r="R80" s="26">
        <f t="shared" si="15"/>
        <v>0</v>
      </c>
    </row>
    <row r="81" spans="1:18" x14ac:dyDescent="0.2">
      <c r="A81" s="24" t="s">
        <v>141</v>
      </c>
      <c r="B81" s="25">
        <v>6</v>
      </c>
      <c r="C81" s="39">
        <v>0</v>
      </c>
      <c r="D81" s="39">
        <v>0</v>
      </c>
      <c r="E81" s="18" t="s">
        <v>37</v>
      </c>
      <c r="F81" s="18" t="s">
        <v>37</v>
      </c>
      <c r="G81" s="33">
        <f t="shared" si="8"/>
        <v>0</v>
      </c>
      <c r="H81" s="33">
        <f t="shared" si="9"/>
        <v>0</v>
      </c>
      <c r="I81" s="33">
        <f t="shared" si="10"/>
        <v>0</v>
      </c>
      <c r="J81" s="33">
        <f t="shared" si="11"/>
        <v>0</v>
      </c>
      <c r="K81" s="26">
        <v>0</v>
      </c>
      <c r="L81" s="26">
        <v>0</v>
      </c>
      <c r="M81" s="28" t="s">
        <v>37</v>
      </c>
      <c r="N81" s="28" t="s">
        <v>37</v>
      </c>
      <c r="O81" s="26">
        <f t="shared" si="12"/>
        <v>0</v>
      </c>
      <c r="P81" s="26">
        <f t="shared" si="13"/>
        <v>0</v>
      </c>
      <c r="Q81" s="26">
        <f t="shared" si="14"/>
        <v>0</v>
      </c>
      <c r="R81" s="26">
        <f t="shared" si="15"/>
        <v>0</v>
      </c>
    </row>
    <row r="82" spans="1:18" ht="24" x14ac:dyDescent="0.2">
      <c r="A82" s="24" t="s">
        <v>142</v>
      </c>
      <c r="B82" s="25">
        <v>2</v>
      </c>
      <c r="C82" s="39">
        <v>0</v>
      </c>
      <c r="D82" s="39">
        <v>0</v>
      </c>
      <c r="E82" s="18" t="s">
        <v>37</v>
      </c>
      <c r="F82" s="18" t="s">
        <v>37</v>
      </c>
      <c r="G82" s="33">
        <f t="shared" si="8"/>
        <v>0</v>
      </c>
      <c r="H82" s="33">
        <f t="shared" si="9"/>
        <v>0</v>
      </c>
      <c r="I82" s="33">
        <f t="shared" si="10"/>
        <v>0</v>
      </c>
      <c r="J82" s="33">
        <f t="shared" si="11"/>
        <v>0</v>
      </c>
      <c r="K82" s="26">
        <v>0</v>
      </c>
      <c r="L82" s="26">
        <v>0</v>
      </c>
      <c r="M82" s="28" t="s">
        <v>37</v>
      </c>
      <c r="N82" s="28" t="s">
        <v>37</v>
      </c>
      <c r="O82" s="26">
        <f t="shared" si="12"/>
        <v>0</v>
      </c>
      <c r="P82" s="26">
        <f t="shared" si="13"/>
        <v>0</v>
      </c>
      <c r="Q82" s="26">
        <f t="shared" si="14"/>
        <v>0</v>
      </c>
      <c r="R82" s="26">
        <f t="shared" si="15"/>
        <v>0</v>
      </c>
    </row>
    <row r="83" spans="1:18" x14ac:dyDescent="0.2">
      <c r="A83" s="24" t="s">
        <v>143</v>
      </c>
      <c r="B83" s="25">
        <v>6</v>
      </c>
      <c r="C83" s="39">
        <v>0</v>
      </c>
      <c r="D83" s="39">
        <v>0</v>
      </c>
      <c r="E83" s="18" t="s">
        <v>37</v>
      </c>
      <c r="F83" s="18" t="s">
        <v>37</v>
      </c>
      <c r="G83" s="33">
        <f t="shared" si="8"/>
        <v>0</v>
      </c>
      <c r="H83" s="33">
        <f t="shared" si="9"/>
        <v>0</v>
      </c>
      <c r="I83" s="33">
        <f t="shared" si="10"/>
        <v>0</v>
      </c>
      <c r="J83" s="33">
        <f t="shared" si="11"/>
        <v>0</v>
      </c>
      <c r="K83" s="26">
        <v>0</v>
      </c>
      <c r="L83" s="26">
        <v>0</v>
      </c>
      <c r="M83" s="28" t="s">
        <v>37</v>
      </c>
      <c r="N83" s="28" t="s">
        <v>37</v>
      </c>
      <c r="O83" s="26">
        <f t="shared" si="12"/>
        <v>0</v>
      </c>
      <c r="P83" s="26">
        <f t="shared" si="13"/>
        <v>0</v>
      </c>
      <c r="Q83" s="26">
        <f t="shared" si="14"/>
        <v>0</v>
      </c>
      <c r="R83" s="26">
        <f t="shared" si="15"/>
        <v>0</v>
      </c>
    </row>
    <row r="84" spans="1:18" ht="24" x14ac:dyDescent="0.2">
      <c r="A84" s="24" t="s">
        <v>144</v>
      </c>
      <c r="B84" s="25">
        <v>8</v>
      </c>
      <c r="C84" s="39">
        <v>0</v>
      </c>
      <c r="D84" s="39">
        <v>0</v>
      </c>
      <c r="E84" s="18" t="s">
        <v>37</v>
      </c>
      <c r="F84" s="18" t="s">
        <v>37</v>
      </c>
      <c r="G84" s="33">
        <f t="shared" si="8"/>
        <v>0</v>
      </c>
      <c r="H84" s="33">
        <f t="shared" si="9"/>
        <v>0</v>
      </c>
      <c r="I84" s="33">
        <f t="shared" si="10"/>
        <v>0</v>
      </c>
      <c r="J84" s="33">
        <f t="shared" si="11"/>
        <v>0</v>
      </c>
      <c r="K84" s="26">
        <v>0</v>
      </c>
      <c r="L84" s="26">
        <v>0</v>
      </c>
      <c r="M84" s="28" t="s">
        <v>37</v>
      </c>
      <c r="N84" s="28" t="s">
        <v>37</v>
      </c>
      <c r="O84" s="26">
        <f t="shared" si="12"/>
        <v>0</v>
      </c>
      <c r="P84" s="26">
        <f t="shared" si="13"/>
        <v>0</v>
      </c>
      <c r="Q84" s="26">
        <f t="shared" si="14"/>
        <v>0</v>
      </c>
      <c r="R84" s="26">
        <f t="shared" si="15"/>
        <v>0</v>
      </c>
    </row>
    <row r="85" spans="1:18" x14ac:dyDescent="0.2">
      <c r="A85" s="24" t="s">
        <v>145</v>
      </c>
      <c r="B85" s="25">
        <v>6</v>
      </c>
      <c r="C85" s="39">
        <v>0</v>
      </c>
      <c r="D85" s="39">
        <v>0</v>
      </c>
      <c r="E85" s="18" t="s">
        <v>37</v>
      </c>
      <c r="F85" s="18" t="s">
        <v>37</v>
      </c>
      <c r="G85" s="33">
        <f t="shared" si="8"/>
        <v>0</v>
      </c>
      <c r="H85" s="33">
        <f t="shared" si="9"/>
        <v>0</v>
      </c>
      <c r="I85" s="33">
        <f t="shared" si="10"/>
        <v>0</v>
      </c>
      <c r="J85" s="33">
        <f t="shared" si="11"/>
        <v>0</v>
      </c>
      <c r="K85" s="26">
        <v>0</v>
      </c>
      <c r="L85" s="26">
        <v>0</v>
      </c>
      <c r="M85" s="28" t="s">
        <v>37</v>
      </c>
      <c r="N85" s="28" t="s">
        <v>37</v>
      </c>
      <c r="O85" s="26">
        <f t="shared" si="12"/>
        <v>0</v>
      </c>
      <c r="P85" s="26">
        <f t="shared" si="13"/>
        <v>0</v>
      </c>
      <c r="Q85" s="26">
        <f t="shared" si="14"/>
        <v>0</v>
      </c>
      <c r="R85" s="26">
        <f t="shared" si="15"/>
        <v>0</v>
      </c>
    </row>
    <row r="86" spans="1:18" x14ac:dyDescent="0.2">
      <c r="A86" s="24" t="s">
        <v>146</v>
      </c>
      <c r="B86" s="25">
        <v>6</v>
      </c>
      <c r="C86" s="39">
        <v>0</v>
      </c>
      <c r="D86" s="39">
        <v>0</v>
      </c>
      <c r="E86" s="18" t="s">
        <v>37</v>
      </c>
      <c r="F86" s="18" t="s">
        <v>37</v>
      </c>
      <c r="G86" s="33">
        <f t="shared" si="8"/>
        <v>0</v>
      </c>
      <c r="H86" s="33">
        <f t="shared" si="9"/>
        <v>0</v>
      </c>
      <c r="I86" s="33">
        <f t="shared" si="10"/>
        <v>0</v>
      </c>
      <c r="J86" s="33">
        <f t="shared" si="11"/>
        <v>0</v>
      </c>
      <c r="K86" s="26">
        <v>0</v>
      </c>
      <c r="L86" s="26">
        <v>0</v>
      </c>
      <c r="M86" s="28" t="s">
        <v>37</v>
      </c>
      <c r="N86" s="28" t="s">
        <v>37</v>
      </c>
      <c r="O86" s="26">
        <f t="shared" si="12"/>
        <v>0</v>
      </c>
      <c r="P86" s="26">
        <f t="shared" si="13"/>
        <v>0</v>
      </c>
      <c r="Q86" s="26">
        <f t="shared" si="14"/>
        <v>0</v>
      </c>
      <c r="R86" s="26">
        <f t="shared" si="15"/>
        <v>0</v>
      </c>
    </row>
    <row r="87" spans="1:18" ht="24" x14ac:dyDescent="0.2">
      <c r="A87" s="24" t="s">
        <v>147</v>
      </c>
      <c r="B87" s="25">
        <v>2</v>
      </c>
      <c r="C87" s="39">
        <v>0</v>
      </c>
      <c r="D87" s="39">
        <v>0</v>
      </c>
      <c r="E87" s="18" t="s">
        <v>37</v>
      </c>
      <c r="F87" s="18" t="s">
        <v>37</v>
      </c>
      <c r="G87" s="33">
        <f t="shared" si="8"/>
        <v>0</v>
      </c>
      <c r="H87" s="33">
        <f t="shared" si="9"/>
        <v>0</v>
      </c>
      <c r="I87" s="33">
        <f t="shared" si="10"/>
        <v>0</v>
      </c>
      <c r="J87" s="33">
        <f t="shared" si="11"/>
        <v>0</v>
      </c>
      <c r="K87" s="26">
        <v>0</v>
      </c>
      <c r="L87" s="26">
        <v>0</v>
      </c>
      <c r="M87" s="28" t="s">
        <v>37</v>
      </c>
      <c r="N87" s="28" t="s">
        <v>37</v>
      </c>
      <c r="O87" s="26">
        <f t="shared" si="12"/>
        <v>0</v>
      </c>
      <c r="P87" s="26">
        <f t="shared" si="13"/>
        <v>0</v>
      </c>
      <c r="Q87" s="26">
        <f t="shared" si="14"/>
        <v>0</v>
      </c>
      <c r="R87" s="26">
        <f t="shared" si="15"/>
        <v>0</v>
      </c>
    </row>
    <row r="88" spans="1:18" x14ac:dyDescent="0.2">
      <c r="A88" s="24" t="s">
        <v>148</v>
      </c>
      <c r="B88" s="25">
        <v>8</v>
      </c>
      <c r="C88" s="39">
        <v>0</v>
      </c>
      <c r="D88" s="39">
        <v>0</v>
      </c>
      <c r="E88" s="18" t="s">
        <v>37</v>
      </c>
      <c r="F88" s="18" t="s">
        <v>37</v>
      </c>
      <c r="G88" s="33">
        <f t="shared" si="8"/>
        <v>0</v>
      </c>
      <c r="H88" s="33">
        <f t="shared" si="9"/>
        <v>0</v>
      </c>
      <c r="I88" s="33">
        <f t="shared" si="10"/>
        <v>0</v>
      </c>
      <c r="J88" s="33">
        <f t="shared" si="11"/>
        <v>0</v>
      </c>
      <c r="K88" s="26">
        <v>0</v>
      </c>
      <c r="L88" s="26">
        <v>0</v>
      </c>
      <c r="M88" s="28" t="s">
        <v>37</v>
      </c>
      <c r="N88" s="28" t="s">
        <v>37</v>
      </c>
      <c r="O88" s="26">
        <f t="shared" si="12"/>
        <v>0</v>
      </c>
      <c r="P88" s="26">
        <f t="shared" si="13"/>
        <v>0</v>
      </c>
      <c r="Q88" s="26">
        <f t="shared" si="14"/>
        <v>0</v>
      </c>
      <c r="R88" s="26">
        <f t="shared" si="15"/>
        <v>0</v>
      </c>
    </row>
    <row r="89" spans="1:18" ht="24" x14ac:dyDescent="0.2">
      <c r="A89" s="24" t="s">
        <v>149</v>
      </c>
      <c r="B89" s="25">
        <v>6</v>
      </c>
      <c r="C89" s="39">
        <v>0</v>
      </c>
      <c r="D89" s="39">
        <v>0</v>
      </c>
      <c r="E89" s="18" t="s">
        <v>37</v>
      </c>
      <c r="F89" s="18" t="s">
        <v>37</v>
      </c>
      <c r="G89" s="33">
        <f t="shared" si="8"/>
        <v>0</v>
      </c>
      <c r="H89" s="33">
        <f t="shared" si="9"/>
        <v>0</v>
      </c>
      <c r="I89" s="33">
        <f t="shared" si="10"/>
        <v>0</v>
      </c>
      <c r="J89" s="33">
        <f t="shared" si="11"/>
        <v>0</v>
      </c>
      <c r="K89" s="26">
        <v>0</v>
      </c>
      <c r="L89" s="26">
        <v>0</v>
      </c>
      <c r="M89" s="28" t="s">
        <v>37</v>
      </c>
      <c r="N89" s="28" t="s">
        <v>37</v>
      </c>
      <c r="O89" s="26">
        <f t="shared" si="12"/>
        <v>0</v>
      </c>
      <c r="P89" s="26">
        <f t="shared" si="13"/>
        <v>0</v>
      </c>
      <c r="Q89" s="26">
        <f t="shared" si="14"/>
        <v>0</v>
      </c>
      <c r="R89" s="26">
        <f t="shared" si="15"/>
        <v>0</v>
      </c>
    </row>
    <row r="90" spans="1:18" ht="24" x14ac:dyDescent="0.2">
      <c r="A90" s="24" t="s">
        <v>150</v>
      </c>
      <c r="B90" s="25">
        <v>5</v>
      </c>
      <c r="C90" s="39">
        <v>0</v>
      </c>
      <c r="D90" s="39">
        <v>0</v>
      </c>
      <c r="E90" s="18" t="s">
        <v>37</v>
      </c>
      <c r="F90" s="18" t="s">
        <v>37</v>
      </c>
      <c r="G90" s="33">
        <f t="shared" si="8"/>
        <v>0</v>
      </c>
      <c r="H90" s="33">
        <f t="shared" si="9"/>
        <v>0</v>
      </c>
      <c r="I90" s="33">
        <f t="shared" si="10"/>
        <v>0</v>
      </c>
      <c r="J90" s="33">
        <f t="shared" si="11"/>
        <v>0</v>
      </c>
      <c r="K90" s="26">
        <v>0</v>
      </c>
      <c r="L90" s="26">
        <v>0</v>
      </c>
      <c r="M90" s="28" t="s">
        <v>37</v>
      </c>
      <c r="N90" s="28" t="s">
        <v>37</v>
      </c>
      <c r="O90" s="26">
        <f t="shared" si="12"/>
        <v>0</v>
      </c>
      <c r="P90" s="26">
        <f t="shared" si="13"/>
        <v>0</v>
      </c>
      <c r="Q90" s="26">
        <f t="shared" si="14"/>
        <v>0</v>
      </c>
      <c r="R90" s="26">
        <f t="shared" si="15"/>
        <v>0</v>
      </c>
    </row>
    <row r="91" spans="1:18" ht="24" x14ac:dyDescent="0.2">
      <c r="A91" s="24" t="s">
        <v>151</v>
      </c>
      <c r="B91" s="25">
        <v>2</v>
      </c>
      <c r="C91" s="39">
        <v>0</v>
      </c>
      <c r="D91" s="39">
        <v>0</v>
      </c>
      <c r="E91" s="18" t="s">
        <v>37</v>
      </c>
      <c r="F91" s="18" t="s">
        <v>37</v>
      </c>
      <c r="G91" s="33">
        <f t="shared" si="8"/>
        <v>0</v>
      </c>
      <c r="H91" s="33">
        <f t="shared" si="9"/>
        <v>0</v>
      </c>
      <c r="I91" s="33">
        <f t="shared" si="10"/>
        <v>0</v>
      </c>
      <c r="J91" s="33">
        <f t="shared" si="11"/>
        <v>0</v>
      </c>
      <c r="K91" s="26">
        <v>0</v>
      </c>
      <c r="L91" s="26">
        <v>0</v>
      </c>
      <c r="M91" s="28" t="s">
        <v>37</v>
      </c>
      <c r="N91" s="28" t="s">
        <v>37</v>
      </c>
      <c r="O91" s="26">
        <f t="shared" si="12"/>
        <v>0</v>
      </c>
      <c r="P91" s="26">
        <f t="shared" si="13"/>
        <v>0</v>
      </c>
      <c r="Q91" s="26">
        <f t="shared" si="14"/>
        <v>0</v>
      </c>
      <c r="R91" s="26">
        <f t="shared" si="15"/>
        <v>0</v>
      </c>
    </row>
    <row r="92" spans="1:18" ht="24" x14ac:dyDescent="0.2">
      <c r="A92" s="24" t="s">
        <v>152</v>
      </c>
      <c r="B92" s="25">
        <v>8</v>
      </c>
      <c r="C92" s="39">
        <v>0</v>
      </c>
      <c r="D92" s="39">
        <v>0</v>
      </c>
      <c r="E92" s="18" t="s">
        <v>37</v>
      </c>
      <c r="F92" s="18" t="s">
        <v>37</v>
      </c>
      <c r="G92" s="33">
        <f t="shared" si="8"/>
        <v>0</v>
      </c>
      <c r="H92" s="33">
        <f t="shared" si="9"/>
        <v>0</v>
      </c>
      <c r="I92" s="33">
        <f t="shared" si="10"/>
        <v>0</v>
      </c>
      <c r="J92" s="33">
        <f t="shared" si="11"/>
        <v>0</v>
      </c>
      <c r="K92" s="26">
        <v>0</v>
      </c>
      <c r="L92" s="26">
        <v>0</v>
      </c>
      <c r="M92" s="28" t="s">
        <v>37</v>
      </c>
      <c r="N92" s="28" t="s">
        <v>37</v>
      </c>
      <c r="O92" s="26">
        <f t="shared" si="12"/>
        <v>0</v>
      </c>
      <c r="P92" s="26">
        <f t="shared" si="13"/>
        <v>0</v>
      </c>
      <c r="Q92" s="26">
        <f t="shared" si="14"/>
        <v>0</v>
      </c>
      <c r="R92" s="26">
        <f t="shared" si="15"/>
        <v>0</v>
      </c>
    </row>
    <row r="93" spans="1:18" x14ac:dyDescent="0.2">
      <c r="A93" s="24" t="s">
        <v>153</v>
      </c>
      <c r="B93" s="25">
        <v>2</v>
      </c>
      <c r="C93" s="39">
        <v>0</v>
      </c>
      <c r="D93" s="39">
        <v>0</v>
      </c>
      <c r="E93" s="18" t="s">
        <v>37</v>
      </c>
      <c r="F93" s="18" t="s">
        <v>37</v>
      </c>
      <c r="G93" s="33">
        <f t="shared" si="8"/>
        <v>0</v>
      </c>
      <c r="H93" s="33">
        <f t="shared" si="9"/>
        <v>0</v>
      </c>
      <c r="I93" s="33">
        <f t="shared" si="10"/>
        <v>0</v>
      </c>
      <c r="J93" s="33">
        <f t="shared" si="11"/>
        <v>0</v>
      </c>
      <c r="K93" s="26">
        <v>0</v>
      </c>
      <c r="L93" s="26">
        <v>0</v>
      </c>
      <c r="M93" s="28" t="s">
        <v>37</v>
      </c>
      <c r="N93" s="28" t="s">
        <v>37</v>
      </c>
      <c r="O93" s="26">
        <f t="shared" si="12"/>
        <v>0</v>
      </c>
      <c r="P93" s="26">
        <f t="shared" si="13"/>
        <v>0</v>
      </c>
      <c r="Q93" s="26">
        <f t="shared" si="14"/>
        <v>0</v>
      </c>
      <c r="R93" s="26">
        <f t="shared" si="15"/>
        <v>0</v>
      </c>
    </row>
    <row r="94" spans="1:18" x14ac:dyDescent="0.2">
      <c r="A94" s="24" t="s">
        <v>154</v>
      </c>
      <c r="B94" s="25">
        <v>4</v>
      </c>
      <c r="C94" s="39">
        <v>0</v>
      </c>
      <c r="D94" s="39">
        <v>0</v>
      </c>
      <c r="E94" s="18" t="s">
        <v>37</v>
      </c>
      <c r="F94" s="18" t="s">
        <v>37</v>
      </c>
      <c r="G94" s="33">
        <f t="shared" si="8"/>
        <v>0</v>
      </c>
      <c r="H94" s="33">
        <f t="shared" si="9"/>
        <v>0</v>
      </c>
      <c r="I94" s="33">
        <f t="shared" si="10"/>
        <v>0</v>
      </c>
      <c r="J94" s="33">
        <f t="shared" si="11"/>
        <v>0</v>
      </c>
      <c r="K94" s="26">
        <v>0</v>
      </c>
      <c r="L94" s="26">
        <v>0</v>
      </c>
      <c r="M94" s="28" t="s">
        <v>37</v>
      </c>
      <c r="N94" s="28" t="s">
        <v>37</v>
      </c>
      <c r="O94" s="26">
        <f t="shared" si="12"/>
        <v>0</v>
      </c>
      <c r="P94" s="26">
        <f t="shared" si="13"/>
        <v>0</v>
      </c>
      <c r="Q94" s="26">
        <f t="shared" si="14"/>
        <v>0</v>
      </c>
      <c r="R94" s="26">
        <f t="shared" si="15"/>
        <v>0</v>
      </c>
    </row>
    <row r="95" spans="1:18" x14ac:dyDescent="0.2">
      <c r="A95" s="24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</sheetData>
  <mergeCells count="2">
    <mergeCell ref="C3:J3"/>
    <mergeCell ref="K3:R3"/>
  </mergeCells>
  <pageMargins left="0.7" right="0.7" top="0.75" bottom="0.75" header="0.3" footer="0.3"/>
  <pageSetup paperSize="8" fitToHeight="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5D289-BB25-4E54-A34F-CFEDDE5AA5AF}">
  <sheetPr>
    <pageSetUpPr fitToPage="1"/>
  </sheetPr>
  <dimension ref="A1:R49"/>
  <sheetViews>
    <sheetView zoomScaleNormal="100" zoomScaleSheetLayoutView="100" workbookViewId="0">
      <pane xSplit="1" topLeftCell="B1" activePane="topRight" state="frozen"/>
      <selection activeCell="B33" sqref="B33"/>
      <selection pane="topRight" activeCell="B33" sqref="B33"/>
    </sheetView>
  </sheetViews>
  <sheetFormatPr defaultColWidth="8.85546875" defaultRowHeight="12" x14ac:dyDescent="0.2"/>
  <cols>
    <col min="1" max="1" width="19.28515625" style="23" customWidth="1"/>
    <col min="2" max="2" width="8.7109375" style="53" customWidth="1"/>
    <col min="3" max="3" width="10.42578125" style="53" customWidth="1"/>
    <col min="4" max="4" width="11.28515625" style="53" customWidth="1"/>
    <col min="5" max="5" width="10.140625" style="53" customWidth="1"/>
    <col min="6" max="6" width="13.140625" style="53" customWidth="1"/>
    <col min="7" max="7" width="11.28515625" style="53" customWidth="1"/>
    <col min="8" max="8" width="10.140625" style="53" customWidth="1"/>
    <col min="9" max="9" width="9.7109375" style="53" customWidth="1"/>
    <col min="10" max="10" width="10.28515625" style="53" customWidth="1"/>
    <col min="11" max="11" width="9.85546875" style="53" customWidth="1"/>
    <col min="12" max="12" width="11" style="53" customWidth="1"/>
    <col min="13" max="13" width="12.140625" style="53" customWidth="1"/>
    <col min="14" max="14" width="11.28515625" style="53" customWidth="1"/>
    <col min="15" max="15" width="9.85546875" style="53" customWidth="1"/>
    <col min="16" max="16" width="10.7109375" style="53" customWidth="1"/>
    <col min="17" max="17" width="10.28515625" style="53" customWidth="1"/>
    <col min="18" max="18" width="10.7109375" style="53" customWidth="1"/>
    <col min="19" max="16384" width="8.85546875" style="23"/>
  </cols>
  <sheetData>
    <row r="1" spans="1:18" ht="20.100000000000001" customHeight="1" x14ac:dyDescent="0.2">
      <c r="A1" s="49" t="s">
        <v>234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1" customFormat="1" ht="32.1" customHeight="1" x14ac:dyDescent="0.2">
      <c r="A3" s="31"/>
      <c r="B3" s="51"/>
      <c r="C3" s="74" t="s">
        <v>50</v>
      </c>
      <c r="D3" s="74"/>
      <c r="E3" s="74"/>
      <c r="F3" s="74"/>
      <c r="G3" s="74"/>
      <c r="H3" s="74"/>
      <c r="I3" s="74"/>
      <c r="J3" s="74"/>
      <c r="K3" s="75" t="s">
        <v>227</v>
      </c>
      <c r="L3" s="75"/>
      <c r="M3" s="75"/>
      <c r="N3" s="75"/>
      <c r="O3" s="75"/>
      <c r="P3" s="75"/>
      <c r="Q3" s="75"/>
      <c r="R3" s="75"/>
    </row>
    <row r="4" spans="1:18" s="32" customFormat="1" ht="66" customHeight="1" x14ac:dyDescent="0.2">
      <c r="A4" s="36" t="s">
        <v>20</v>
      </c>
      <c r="B4" s="46" t="s">
        <v>21</v>
      </c>
      <c r="C4" s="47" t="s">
        <v>22</v>
      </c>
      <c r="D4" s="47" t="s">
        <v>23</v>
      </c>
      <c r="E4" s="46" t="s">
        <v>24</v>
      </c>
      <c r="F4" s="46" t="s">
        <v>25</v>
      </c>
      <c r="G4" s="46" t="s">
        <v>26</v>
      </c>
      <c r="H4" s="46" t="s">
        <v>27</v>
      </c>
      <c r="I4" s="46" t="s">
        <v>28</v>
      </c>
      <c r="J4" s="46" t="s">
        <v>29</v>
      </c>
      <c r="K4" s="47" t="s">
        <v>22</v>
      </c>
      <c r="L4" s="47" t="s">
        <v>23</v>
      </c>
      <c r="M4" s="46" t="s">
        <v>24</v>
      </c>
      <c r="N4" s="46" t="s">
        <v>25</v>
      </c>
      <c r="O4" s="46" t="s">
        <v>26</v>
      </c>
      <c r="P4" s="46" t="s">
        <v>27</v>
      </c>
      <c r="Q4" s="46" t="s">
        <v>28</v>
      </c>
      <c r="R4" s="46" t="s">
        <v>29</v>
      </c>
    </row>
    <row r="5" spans="1:18" s="14" customFormat="1" x14ac:dyDescent="0.2">
      <c r="A5" s="17" t="s">
        <v>33</v>
      </c>
      <c r="B5" s="18">
        <v>4006</v>
      </c>
      <c r="C5" s="52">
        <v>3.0337125</v>
      </c>
      <c r="D5" s="52">
        <v>0.30003749999999996</v>
      </c>
      <c r="E5" s="18" t="s">
        <v>37</v>
      </c>
      <c r="F5" s="18" t="s">
        <v>37</v>
      </c>
      <c r="G5" s="33">
        <f>C5</f>
        <v>3.0337125</v>
      </c>
      <c r="H5" s="33">
        <f>65%*G5</f>
        <v>1.9719131250000002</v>
      </c>
      <c r="I5" s="33">
        <f>D5</f>
        <v>0.30003749999999996</v>
      </c>
      <c r="J5" s="33">
        <f>H5+I5</f>
        <v>2.2719506250000001</v>
      </c>
      <c r="K5" s="52">
        <v>4.2471975000000004</v>
      </c>
      <c r="L5" s="52">
        <v>0.42005250000000005</v>
      </c>
      <c r="M5" s="18" t="s">
        <v>37</v>
      </c>
      <c r="N5" s="18" t="s">
        <v>37</v>
      </c>
      <c r="O5" s="33">
        <f>K5</f>
        <v>4.2471975000000004</v>
      </c>
      <c r="P5" s="33">
        <f>65%*O5</f>
        <v>2.7606783750000004</v>
      </c>
      <c r="Q5" s="33">
        <f>L5</f>
        <v>0.42005250000000005</v>
      </c>
      <c r="R5" s="33">
        <f>P5+Q5</f>
        <v>3.1807308750000005</v>
      </c>
    </row>
    <row r="6" spans="1:18" s="14" customFormat="1" x14ac:dyDescent="0.2">
      <c r="A6" s="17" t="s">
        <v>155</v>
      </c>
      <c r="B6" s="18">
        <v>3666</v>
      </c>
      <c r="C6" s="52">
        <v>1.0170159999999999</v>
      </c>
      <c r="D6" s="52">
        <v>0.10058399999999998</v>
      </c>
      <c r="E6" s="18" t="s">
        <v>37</v>
      </c>
      <c r="F6" s="18" t="s">
        <v>37</v>
      </c>
      <c r="G6" s="33">
        <f t="shared" ref="G6:G49" si="0">C6</f>
        <v>1.0170159999999999</v>
      </c>
      <c r="H6" s="33">
        <f t="shared" ref="H6:H49" si="1">65%*G6</f>
        <v>0.66106039999999999</v>
      </c>
      <c r="I6" s="33">
        <f t="shared" ref="I6:I49" si="2">D6</f>
        <v>0.10058399999999998</v>
      </c>
      <c r="J6" s="33">
        <f t="shared" ref="J6:J49" si="3">H6+I6</f>
        <v>0.7616444</v>
      </c>
      <c r="K6" s="52">
        <v>1.4238223999999999</v>
      </c>
      <c r="L6" s="52">
        <v>0.14081759999999999</v>
      </c>
      <c r="M6" s="18" t="s">
        <v>37</v>
      </c>
      <c r="N6" s="18" t="s">
        <v>37</v>
      </c>
      <c r="O6" s="33">
        <f t="shared" ref="O6:O49" si="4">K6</f>
        <v>1.4238223999999999</v>
      </c>
      <c r="P6" s="33">
        <f t="shared" ref="P6:P49" si="5">65%*O6</f>
        <v>0.92548456000000001</v>
      </c>
      <c r="Q6" s="33">
        <f t="shared" ref="Q6:Q49" si="6">L6</f>
        <v>0.14081759999999999</v>
      </c>
      <c r="R6" s="33">
        <f t="shared" ref="R6:R49" si="7">P6+Q6</f>
        <v>1.06630216</v>
      </c>
    </row>
    <row r="7" spans="1:18" s="14" customFormat="1" x14ac:dyDescent="0.2">
      <c r="A7" s="17" t="s">
        <v>68</v>
      </c>
      <c r="B7" s="18">
        <v>2426</v>
      </c>
      <c r="C7" s="52">
        <v>0.82632549999999994</v>
      </c>
      <c r="D7" s="52">
        <v>8.1724499999999978E-2</v>
      </c>
      <c r="E7" s="18" t="s">
        <v>37</v>
      </c>
      <c r="F7" s="18" t="s">
        <v>37</v>
      </c>
      <c r="G7" s="33">
        <f t="shared" si="0"/>
        <v>0.82632549999999994</v>
      </c>
      <c r="H7" s="33">
        <f t="shared" si="1"/>
        <v>0.53711157499999995</v>
      </c>
      <c r="I7" s="33">
        <f t="shared" si="2"/>
        <v>8.1724499999999978E-2</v>
      </c>
      <c r="J7" s="33">
        <f t="shared" si="3"/>
        <v>0.61883607499999993</v>
      </c>
      <c r="K7" s="52">
        <v>1.1568556999999999</v>
      </c>
      <c r="L7" s="52">
        <v>0.1144143</v>
      </c>
      <c r="M7" s="18" t="s">
        <v>37</v>
      </c>
      <c r="N7" s="18" t="s">
        <v>37</v>
      </c>
      <c r="O7" s="33">
        <f t="shared" si="4"/>
        <v>1.1568556999999999</v>
      </c>
      <c r="P7" s="33">
        <f t="shared" si="5"/>
        <v>0.75195620499999993</v>
      </c>
      <c r="Q7" s="33">
        <f t="shared" si="6"/>
        <v>0.1144143</v>
      </c>
      <c r="R7" s="33">
        <f>P7+Q7</f>
        <v>0.8663705049999999</v>
      </c>
    </row>
    <row r="8" spans="1:18" s="14" customFormat="1" x14ac:dyDescent="0.2">
      <c r="A8" s="17" t="s">
        <v>34</v>
      </c>
      <c r="B8" s="18">
        <v>1362</v>
      </c>
      <c r="C8" s="52">
        <v>0.78587600000000013</v>
      </c>
      <c r="D8" s="52">
        <v>7.7723999999999988E-2</v>
      </c>
      <c r="E8" s="18" t="s">
        <v>37</v>
      </c>
      <c r="F8" s="18" t="s">
        <v>37</v>
      </c>
      <c r="G8" s="33">
        <f t="shared" si="0"/>
        <v>0.78587600000000013</v>
      </c>
      <c r="H8" s="33">
        <f t="shared" si="1"/>
        <v>0.51081940000000015</v>
      </c>
      <c r="I8" s="33">
        <f t="shared" si="2"/>
        <v>7.7723999999999988E-2</v>
      </c>
      <c r="J8" s="33">
        <f t="shared" si="3"/>
        <v>0.58854340000000016</v>
      </c>
      <c r="K8" s="52">
        <v>1.1002264000000002</v>
      </c>
      <c r="L8" s="52">
        <v>0.10881360000000001</v>
      </c>
      <c r="M8" s="18" t="s">
        <v>37</v>
      </c>
      <c r="N8" s="18" t="s">
        <v>37</v>
      </c>
      <c r="O8" s="33">
        <f t="shared" si="4"/>
        <v>1.1002264000000002</v>
      </c>
      <c r="P8" s="33">
        <f t="shared" si="5"/>
        <v>0.71514716000000011</v>
      </c>
      <c r="Q8" s="33">
        <f t="shared" si="6"/>
        <v>0.10881360000000001</v>
      </c>
      <c r="R8" s="33">
        <f t="shared" si="7"/>
        <v>0.82396076000000007</v>
      </c>
    </row>
    <row r="9" spans="1:18" s="14" customFormat="1" x14ac:dyDescent="0.2">
      <c r="A9" s="17" t="s">
        <v>156</v>
      </c>
      <c r="B9" s="18">
        <v>76</v>
      </c>
      <c r="C9" s="52">
        <v>1.73355E-2</v>
      </c>
      <c r="D9" s="52">
        <v>1.7144999999999997E-3</v>
      </c>
      <c r="E9" s="18" t="s">
        <v>37</v>
      </c>
      <c r="F9" s="18" t="s">
        <v>37</v>
      </c>
      <c r="G9" s="33">
        <f>C9</f>
        <v>1.73355E-2</v>
      </c>
      <c r="H9" s="33">
        <f t="shared" si="1"/>
        <v>1.1268075000000001E-2</v>
      </c>
      <c r="I9" s="33">
        <f t="shared" si="2"/>
        <v>1.7144999999999997E-3</v>
      </c>
      <c r="J9" s="33">
        <f t="shared" si="3"/>
        <v>1.2982575E-2</v>
      </c>
      <c r="K9" s="52">
        <v>2.4269700000000002E-2</v>
      </c>
      <c r="L9" s="52">
        <v>2.4003000000000002E-3</v>
      </c>
      <c r="M9" s="18" t="s">
        <v>37</v>
      </c>
      <c r="N9" s="18" t="s">
        <v>37</v>
      </c>
      <c r="O9" s="33">
        <f t="shared" si="4"/>
        <v>2.4269700000000002E-2</v>
      </c>
      <c r="P9" s="33">
        <f t="shared" si="5"/>
        <v>1.5775305000000003E-2</v>
      </c>
      <c r="Q9" s="33">
        <f t="shared" si="6"/>
        <v>2.4003000000000002E-3</v>
      </c>
      <c r="R9" s="33">
        <f t="shared" si="7"/>
        <v>1.8175605000000004E-2</v>
      </c>
    </row>
    <row r="10" spans="1:18" s="34" customFormat="1" x14ac:dyDescent="0.2">
      <c r="A10" s="17" t="s">
        <v>157</v>
      </c>
      <c r="B10" s="18">
        <v>40</v>
      </c>
      <c r="C10" s="52">
        <v>1.1557000000000001E-2</v>
      </c>
      <c r="D10" s="52">
        <v>1.1429999999999999E-3</v>
      </c>
      <c r="E10" s="18" t="s">
        <v>37</v>
      </c>
      <c r="F10" s="18" t="s">
        <v>37</v>
      </c>
      <c r="G10" s="33">
        <f t="shared" si="0"/>
        <v>1.1557000000000001E-2</v>
      </c>
      <c r="H10" s="33">
        <f t="shared" si="1"/>
        <v>7.512050000000001E-3</v>
      </c>
      <c r="I10" s="33">
        <f t="shared" si="2"/>
        <v>1.1429999999999999E-3</v>
      </c>
      <c r="J10" s="33">
        <f t="shared" si="3"/>
        <v>8.6550500000000009E-3</v>
      </c>
      <c r="K10" s="52">
        <v>1.6179800000000001E-2</v>
      </c>
      <c r="L10" s="52">
        <v>1.6002000000000002E-3</v>
      </c>
      <c r="M10" s="18" t="s">
        <v>37</v>
      </c>
      <c r="N10" s="18" t="s">
        <v>37</v>
      </c>
      <c r="O10" s="33">
        <f t="shared" si="4"/>
        <v>1.6179800000000001E-2</v>
      </c>
      <c r="P10" s="33">
        <f t="shared" si="5"/>
        <v>1.0516870000000001E-2</v>
      </c>
      <c r="Q10" s="33">
        <f t="shared" si="6"/>
        <v>1.6002000000000002E-3</v>
      </c>
      <c r="R10" s="33">
        <f t="shared" si="7"/>
        <v>1.2117070000000001E-2</v>
      </c>
    </row>
    <row r="11" spans="1:18" s="14" customFormat="1" x14ac:dyDescent="0.2">
      <c r="A11" s="17" t="s">
        <v>158</v>
      </c>
      <c r="B11" s="18">
        <v>38</v>
      </c>
      <c r="C11" s="52">
        <v>1.1557000000000001E-2</v>
      </c>
      <c r="D11" s="52">
        <v>1.1429999999999999E-3</v>
      </c>
      <c r="E11" s="18" t="s">
        <v>37</v>
      </c>
      <c r="F11" s="18" t="s">
        <v>37</v>
      </c>
      <c r="G11" s="33">
        <f t="shared" si="0"/>
        <v>1.1557000000000001E-2</v>
      </c>
      <c r="H11" s="33">
        <f t="shared" si="1"/>
        <v>7.512050000000001E-3</v>
      </c>
      <c r="I11" s="33">
        <f t="shared" si="2"/>
        <v>1.1429999999999999E-3</v>
      </c>
      <c r="J11" s="33">
        <f t="shared" si="3"/>
        <v>8.6550500000000009E-3</v>
      </c>
      <c r="K11" s="52">
        <v>1.6179800000000001E-2</v>
      </c>
      <c r="L11" s="52">
        <v>1.6002000000000002E-3</v>
      </c>
      <c r="M11" s="18" t="s">
        <v>37</v>
      </c>
      <c r="N11" s="18" t="s">
        <v>37</v>
      </c>
      <c r="O11" s="33">
        <f t="shared" si="4"/>
        <v>1.6179800000000001E-2</v>
      </c>
      <c r="P11" s="33">
        <f t="shared" si="5"/>
        <v>1.0516870000000001E-2</v>
      </c>
      <c r="Q11" s="33">
        <f t="shared" si="6"/>
        <v>1.6002000000000002E-3</v>
      </c>
      <c r="R11" s="33">
        <f t="shared" si="7"/>
        <v>1.2117070000000001E-2</v>
      </c>
    </row>
    <row r="12" spans="1:18" s="14" customFormat="1" x14ac:dyDescent="0.2">
      <c r="A12" s="17" t="s">
        <v>159</v>
      </c>
      <c r="B12" s="18">
        <v>32</v>
      </c>
      <c r="C12" s="52">
        <v>1.1557000000000001E-2</v>
      </c>
      <c r="D12" s="52">
        <v>1.1429999999999999E-3</v>
      </c>
      <c r="E12" s="18" t="s">
        <v>37</v>
      </c>
      <c r="F12" s="18" t="s">
        <v>37</v>
      </c>
      <c r="G12" s="33">
        <f t="shared" si="0"/>
        <v>1.1557000000000001E-2</v>
      </c>
      <c r="H12" s="33">
        <f t="shared" si="1"/>
        <v>7.512050000000001E-3</v>
      </c>
      <c r="I12" s="33">
        <f t="shared" si="2"/>
        <v>1.1429999999999999E-3</v>
      </c>
      <c r="J12" s="33">
        <f t="shared" si="3"/>
        <v>8.6550500000000009E-3</v>
      </c>
      <c r="K12" s="52">
        <v>1.6179800000000001E-2</v>
      </c>
      <c r="L12" s="52">
        <v>1.6002000000000002E-3</v>
      </c>
      <c r="M12" s="18" t="s">
        <v>37</v>
      </c>
      <c r="N12" s="18" t="s">
        <v>37</v>
      </c>
      <c r="O12" s="33">
        <f t="shared" si="4"/>
        <v>1.6179800000000001E-2</v>
      </c>
      <c r="P12" s="33">
        <f t="shared" si="5"/>
        <v>1.0516870000000001E-2</v>
      </c>
      <c r="Q12" s="33">
        <f t="shared" si="6"/>
        <v>1.6002000000000002E-3</v>
      </c>
      <c r="R12" s="33">
        <f t="shared" si="7"/>
        <v>1.2117070000000001E-2</v>
      </c>
    </row>
    <row r="13" spans="1:18" s="14" customFormat="1" x14ac:dyDescent="0.2">
      <c r="A13" s="17" t="s">
        <v>95</v>
      </c>
      <c r="B13" s="18">
        <v>28</v>
      </c>
      <c r="C13" s="52">
        <v>1.1557000000000001E-2</v>
      </c>
      <c r="D13" s="52">
        <v>1.1429999999999999E-3</v>
      </c>
      <c r="E13" s="18" t="s">
        <v>37</v>
      </c>
      <c r="F13" s="18" t="s">
        <v>37</v>
      </c>
      <c r="G13" s="33">
        <f t="shared" si="0"/>
        <v>1.1557000000000001E-2</v>
      </c>
      <c r="H13" s="33">
        <f t="shared" si="1"/>
        <v>7.512050000000001E-3</v>
      </c>
      <c r="I13" s="33">
        <f t="shared" si="2"/>
        <v>1.1429999999999999E-3</v>
      </c>
      <c r="J13" s="33">
        <f t="shared" si="3"/>
        <v>8.6550500000000009E-3</v>
      </c>
      <c r="K13" s="52">
        <v>1.6179800000000001E-2</v>
      </c>
      <c r="L13" s="52">
        <v>1.6002000000000002E-3</v>
      </c>
      <c r="M13" s="18" t="s">
        <v>37</v>
      </c>
      <c r="N13" s="18" t="s">
        <v>37</v>
      </c>
      <c r="O13" s="33">
        <f t="shared" si="4"/>
        <v>1.6179800000000001E-2</v>
      </c>
      <c r="P13" s="33">
        <f t="shared" si="5"/>
        <v>1.0516870000000001E-2</v>
      </c>
      <c r="Q13" s="33">
        <f t="shared" si="6"/>
        <v>1.6002000000000002E-3</v>
      </c>
      <c r="R13" s="33">
        <f t="shared" si="7"/>
        <v>1.2117070000000001E-2</v>
      </c>
    </row>
    <row r="14" spans="1:18" s="14" customFormat="1" x14ac:dyDescent="0.2">
      <c r="A14" s="17" t="s">
        <v>160</v>
      </c>
      <c r="B14" s="18">
        <v>52</v>
      </c>
      <c r="C14" s="52">
        <v>1.1557000000000001E-2</v>
      </c>
      <c r="D14" s="52">
        <v>1.1429999999999999E-3</v>
      </c>
      <c r="E14" s="18" t="s">
        <v>37</v>
      </c>
      <c r="F14" s="18" t="s">
        <v>37</v>
      </c>
      <c r="G14" s="33">
        <f t="shared" si="0"/>
        <v>1.1557000000000001E-2</v>
      </c>
      <c r="H14" s="33">
        <f t="shared" si="1"/>
        <v>7.512050000000001E-3</v>
      </c>
      <c r="I14" s="33">
        <f t="shared" si="2"/>
        <v>1.1429999999999999E-3</v>
      </c>
      <c r="J14" s="33">
        <f t="shared" si="3"/>
        <v>8.6550500000000009E-3</v>
      </c>
      <c r="K14" s="52">
        <v>1.6179800000000001E-2</v>
      </c>
      <c r="L14" s="52">
        <v>1.6002000000000002E-3</v>
      </c>
      <c r="M14" s="18" t="s">
        <v>37</v>
      </c>
      <c r="N14" s="18" t="s">
        <v>37</v>
      </c>
      <c r="O14" s="33">
        <f t="shared" si="4"/>
        <v>1.6179800000000001E-2</v>
      </c>
      <c r="P14" s="33">
        <f t="shared" si="5"/>
        <v>1.0516870000000001E-2</v>
      </c>
      <c r="Q14" s="33">
        <f t="shared" si="6"/>
        <v>1.6002000000000002E-3</v>
      </c>
      <c r="R14" s="33">
        <f t="shared" si="7"/>
        <v>1.2117070000000001E-2</v>
      </c>
    </row>
    <row r="15" spans="1:18" s="14" customFormat="1" ht="24" x14ac:dyDescent="0.2">
      <c r="A15" s="17" t="s">
        <v>72</v>
      </c>
      <c r="B15" s="18">
        <v>12</v>
      </c>
      <c r="C15" s="52">
        <v>1.1557000000000001E-2</v>
      </c>
      <c r="D15" s="52">
        <v>1.1429999999999999E-3</v>
      </c>
      <c r="E15" s="18" t="s">
        <v>37</v>
      </c>
      <c r="F15" s="18" t="s">
        <v>37</v>
      </c>
      <c r="G15" s="33">
        <f t="shared" si="0"/>
        <v>1.1557000000000001E-2</v>
      </c>
      <c r="H15" s="33">
        <f t="shared" si="1"/>
        <v>7.512050000000001E-3</v>
      </c>
      <c r="I15" s="33">
        <f t="shared" si="2"/>
        <v>1.1429999999999999E-3</v>
      </c>
      <c r="J15" s="33">
        <f t="shared" si="3"/>
        <v>8.6550500000000009E-3</v>
      </c>
      <c r="K15" s="52">
        <v>1.6179800000000001E-2</v>
      </c>
      <c r="L15" s="52">
        <v>1.6002000000000002E-3</v>
      </c>
      <c r="M15" s="18" t="s">
        <v>37</v>
      </c>
      <c r="N15" s="18" t="s">
        <v>37</v>
      </c>
      <c r="O15" s="33">
        <f t="shared" si="4"/>
        <v>1.6179800000000001E-2</v>
      </c>
      <c r="P15" s="33">
        <f t="shared" si="5"/>
        <v>1.0516870000000001E-2</v>
      </c>
      <c r="Q15" s="33">
        <f t="shared" si="6"/>
        <v>1.6002000000000002E-3</v>
      </c>
      <c r="R15" s="33">
        <f t="shared" si="7"/>
        <v>1.2117070000000001E-2</v>
      </c>
    </row>
    <row r="16" spans="1:18" s="14" customFormat="1" x14ac:dyDescent="0.2">
      <c r="A16" s="17" t="s">
        <v>103</v>
      </c>
      <c r="B16" s="18">
        <v>12</v>
      </c>
      <c r="C16" s="52">
        <v>5.7785000000000006E-3</v>
      </c>
      <c r="D16" s="52">
        <v>5.7149999999999996E-4</v>
      </c>
      <c r="E16" s="18" t="s">
        <v>37</v>
      </c>
      <c r="F16" s="18" t="s">
        <v>37</v>
      </c>
      <c r="G16" s="33">
        <f t="shared" si="0"/>
        <v>5.7785000000000006E-3</v>
      </c>
      <c r="H16" s="33">
        <f t="shared" si="1"/>
        <v>3.7560250000000005E-3</v>
      </c>
      <c r="I16" s="33">
        <f t="shared" si="2"/>
        <v>5.7149999999999996E-4</v>
      </c>
      <c r="J16" s="33">
        <f t="shared" si="3"/>
        <v>4.3275250000000005E-3</v>
      </c>
      <c r="K16" s="52">
        <v>8.0899000000000006E-3</v>
      </c>
      <c r="L16" s="52">
        <v>8.0010000000000009E-4</v>
      </c>
      <c r="M16" s="18" t="s">
        <v>37</v>
      </c>
      <c r="N16" s="18" t="s">
        <v>37</v>
      </c>
      <c r="O16" s="33">
        <f t="shared" si="4"/>
        <v>8.0899000000000006E-3</v>
      </c>
      <c r="P16" s="33">
        <f t="shared" si="5"/>
        <v>5.2584350000000005E-3</v>
      </c>
      <c r="Q16" s="33">
        <f t="shared" si="6"/>
        <v>8.0010000000000009E-4</v>
      </c>
      <c r="R16" s="33">
        <f t="shared" si="7"/>
        <v>6.0585350000000003E-3</v>
      </c>
    </row>
    <row r="17" spans="1:18" s="14" customFormat="1" x14ac:dyDescent="0.2">
      <c r="A17" s="17" t="s">
        <v>161</v>
      </c>
      <c r="B17" s="18">
        <v>74</v>
      </c>
      <c r="C17" s="52">
        <v>5.7785000000000006E-3</v>
      </c>
      <c r="D17" s="52">
        <v>5.7149999999999996E-4</v>
      </c>
      <c r="E17" s="18" t="s">
        <v>37</v>
      </c>
      <c r="F17" s="18" t="s">
        <v>37</v>
      </c>
      <c r="G17" s="33">
        <f t="shared" si="0"/>
        <v>5.7785000000000006E-3</v>
      </c>
      <c r="H17" s="33">
        <f t="shared" si="1"/>
        <v>3.7560250000000005E-3</v>
      </c>
      <c r="I17" s="33">
        <f t="shared" si="2"/>
        <v>5.7149999999999996E-4</v>
      </c>
      <c r="J17" s="33">
        <f t="shared" si="3"/>
        <v>4.3275250000000005E-3</v>
      </c>
      <c r="K17" s="52">
        <v>8.0899000000000006E-3</v>
      </c>
      <c r="L17" s="52">
        <v>8.0010000000000009E-4</v>
      </c>
      <c r="M17" s="18" t="s">
        <v>37</v>
      </c>
      <c r="N17" s="18" t="s">
        <v>37</v>
      </c>
      <c r="O17" s="33">
        <f t="shared" si="4"/>
        <v>8.0899000000000006E-3</v>
      </c>
      <c r="P17" s="33">
        <f t="shared" si="5"/>
        <v>5.2584350000000005E-3</v>
      </c>
      <c r="Q17" s="33">
        <f t="shared" si="6"/>
        <v>8.0010000000000009E-4</v>
      </c>
      <c r="R17" s="33">
        <f t="shared" si="7"/>
        <v>6.0585350000000003E-3</v>
      </c>
    </row>
    <row r="18" spans="1:18" s="14" customFormat="1" x14ac:dyDescent="0.2">
      <c r="A18" s="17" t="s">
        <v>92</v>
      </c>
      <c r="B18" s="18">
        <v>8</v>
      </c>
      <c r="C18" s="52">
        <v>5.7785000000000006E-3</v>
      </c>
      <c r="D18" s="52">
        <v>5.7149999999999996E-4</v>
      </c>
      <c r="E18" s="18" t="s">
        <v>37</v>
      </c>
      <c r="F18" s="18" t="s">
        <v>37</v>
      </c>
      <c r="G18" s="33">
        <f t="shared" si="0"/>
        <v>5.7785000000000006E-3</v>
      </c>
      <c r="H18" s="33">
        <f t="shared" si="1"/>
        <v>3.7560250000000005E-3</v>
      </c>
      <c r="I18" s="33">
        <f t="shared" si="2"/>
        <v>5.7149999999999996E-4</v>
      </c>
      <c r="J18" s="33">
        <f t="shared" si="3"/>
        <v>4.3275250000000005E-3</v>
      </c>
      <c r="K18" s="52">
        <v>8.0899000000000006E-3</v>
      </c>
      <c r="L18" s="52">
        <v>8.0010000000000009E-4</v>
      </c>
      <c r="M18" s="18" t="s">
        <v>37</v>
      </c>
      <c r="N18" s="18" t="s">
        <v>37</v>
      </c>
      <c r="O18" s="33">
        <f t="shared" si="4"/>
        <v>8.0899000000000006E-3</v>
      </c>
      <c r="P18" s="33">
        <f t="shared" si="5"/>
        <v>5.2584350000000005E-3</v>
      </c>
      <c r="Q18" s="33">
        <f t="shared" si="6"/>
        <v>8.0010000000000009E-4</v>
      </c>
      <c r="R18" s="33">
        <f t="shared" si="7"/>
        <v>6.0585350000000003E-3</v>
      </c>
    </row>
    <row r="19" spans="1:18" s="14" customFormat="1" ht="24" x14ac:dyDescent="0.2">
      <c r="A19" s="17" t="s">
        <v>162</v>
      </c>
      <c r="B19" s="18">
        <v>8</v>
      </c>
      <c r="C19" s="52">
        <v>0</v>
      </c>
      <c r="D19" s="52">
        <v>0</v>
      </c>
      <c r="E19" s="18" t="s">
        <v>37</v>
      </c>
      <c r="F19" s="18" t="s">
        <v>37</v>
      </c>
      <c r="G19" s="33">
        <f t="shared" si="0"/>
        <v>0</v>
      </c>
      <c r="H19" s="33">
        <f t="shared" si="1"/>
        <v>0</v>
      </c>
      <c r="I19" s="33">
        <f t="shared" si="2"/>
        <v>0</v>
      </c>
      <c r="J19" s="33">
        <f t="shared" si="3"/>
        <v>0</v>
      </c>
      <c r="K19" s="52">
        <v>0</v>
      </c>
      <c r="L19" s="52">
        <v>0</v>
      </c>
      <c r="M19" s="18" t="s">
        <v>37</v>
      </c>
      <c r="N19" s="18" t="s">
        <v>37</v>
      </c>
      <c r="O19" s="33">
        <f t="shared" si="4"/>
        <v>0</v>
      </c>
      <c r="P19" s="33">
        <f t="shared" si="5"/>
        <v>0</v>
      </c>
      <c r="Q19" s="33">
        <f t="shared" si="6"/>
        <v>0</v>
      </c>
      <c r="R19" s="33">
        <f t="shared" si="7"/>
        <v>0</v>
      </c>
    </row>
    <row r="20" spans="1:18" x14ac:dyDescent="0.2">
      <c r="A20" s="24" t="s">
        <v>163</v>
      </c>
      <c r="B20" s="25">
        <v>2</v>
      </c>
      <c r="C20" s="52">
        <v>0</v>
      </c>
      <c r="D20" s="52">
        <v>0</v>
      </c>
      <c r="E20" s="18" t="s">
        <v>37</v>
      </c>
      <c r="F20" s="18" t="s">
        <v>37</v>
      </c>
      <c r="G20" s="33">
        <f t="shared" si="0"/>
        <v>0</v>
      </c>
      <c r="H20" s="33">
        <f t="shared" si="1"/>
        <v>0</v>
      </c>
      <c r="I20" s="33">
        <f t="shared" si="2"/>
        <v>0</v>
      </c>
      <c r="J20" s="33">
        <f t="shared" si="3"/>
        <v>0</v>
      </c>
      <c r="K20" s="52">
        <v>0</v>
      </c>
      <c r="L20" s="52">
        <v>0</v>
      </c>
      <c r="M20" s="18" t="s">
        <v>37</v>
      </c>
      <c r="N20" s="18" t="s">
        <v>37</v>
      </c>
      <c r="O20" s="33">
        <f t="shared" si="4"/>
        <v>0</v>
      </c>
      <c r="P20" s="33">
        <f t="shared" si="5"/>
        <v>0</v>
      </c>
      <c r="Q20" s="33">
        <f t="shared" si="6"/>
        <v>0</v>
      </c>
      <c r="R20" s="33">
        <f t="shared" si="7"/>
        <v>0</v>
      </c>
    </row>
    <row r="21" spans="1:18" x14ac:dyDescent="0.2">
      <c r="A21" s="24" t="s">
        <v>164</v>
      </c>
      <c r="B21" s="25">
        <v>2</v>
      </c>
      <c r="C21" s="52">
        <v>0</v>
      </c>
      <c r="D21" s="52">
        <v>0</v>
      </c>
      <c r="E21" s="18" t="s">
        <v>37</v>
      </c>
      <c r="F21" s="18" t="s">
        <v>37</v>
      </c>
      <c r="G21" s="33">
        <f t="shared" si="0"/>
        <v>0</v>
      </c>
      <c r="H21" s="33">
        <f t="shared" si="1"/>
        <v>0</v>
      </c>
      <c r="I21" s="33">
        <f t="shared" si="2"/>
        <v>0</v>
      </c>
      <c r="J21" s="33">
        <f t="shared" si="3"/>
        <v>0</v>
      </c>
      <c r="K21" s="52">
        <v>0</v>
      </c>
      <c r="L21" s="52">
        <v>0</v>
      </c>
      <c r="M21" s="18" t="s">
        <v>37</v>
      </c>
      <c r="N21" s="18" t="s">
        <v>37</v>
      </c>
      <c r="O21" s="33">
        <f t="shared" si="4"/>
        <v>0</v>
      </c>
      <c r="P21" s="33">
        <f t="shared" si="5"/>
        <v>0</v>
      </c>
      <c r="Q21" s="33">
        <f t="shared" si="6"/>
        <v>0</v>
      </c>
      <c r="R21" s="33">
        <f t="shared" si="7"/>
        <v>0</v>
      </c>
    </row>
    <row r="22" spans="1:18" x14ac:dyDescent="0.2">
      <c r="A22" s="24" t="s">
        <v>165</v>
      </c>
      <c r="B22" s="25">
        <v>12</v>
      </c>
      <c r="C22" s="52">
        <v>0</v>
      </c>
      <c r="D22" s="52">
        <v>0</v>
      </c>
      <c r="E22" s="18" t="s">
        <v>37</v>
      </c>
      <c r="F22" s="18" t="s">
        <v>37</v>
      </c>
      <c r="G22" s="33">
        <f t="shared" si="0"/>
        <v>0</v>
      </c>
      <c r="H22" s="33">
        <f t="shared" si="1"/>
        <v>0</v>
      </c>
      <c r="I22" s="33">
        <f t="shared" si="2"/>
        <v>0</v>
      </c>
      <c r="J22" s="33">
        <f t="shared" si="3"/>
        <v>0</v>
      </c>
      <c r="K22" s="52">
        <v>0</v>
      </c>
      <c r="L22" s="52">
        <v>0</v>
      </c>
      <c r="M22" s="18" t="s">
        <v>37</v>
      </c>
      <c r="N22" s="18" t="s">
        <v>37</v>
      </c>
      <c r="O22" s="33">
        <f t="shared" si="4"/>
        <v>0</v>
      </c>
      <c r="P22" s="33">
        <f t="shared" si="5"/>
        <v>0</v>
      </c>
      <c r="Q22" s="33">
        <f t="shared" si="6"/>
        <v>0</v>
      </c>
      <c r="R22" s="33">
        <f t="shared" si="7"/>
        <v>0</v>
      </c>
    </row>
    <row r="23" spans="1:18" x14ac:dyDescent="0.2">
      <c r="A23" s="24" t="s">
        <v>166</v>
      </c>
      <c r="B23" s="25">
        <v>2</v>
      </c>
      <c r="C23" s="52">
        <v>0</v>
      </c>
      <c r="D23" s="52">
        <v>0</v>
      </c>
      <c r="E23" s="18" t="s">
        <v>37</v>
      </c>
      <c r="F23" s="18" t="s">
        <v>37</v>
      </c>
      <c r="G23" s="33">
        <f t="shared" si="0"/>
        <v>0</v>
      </c>
      <c r="H23" s="33">
        <f t="shared" si="1"/>
        <v>0</v>
      </c>
      <c r="I23" s="33">
        <f t="shared" si="2"/>
        <v>0</v>
      </c>
      <c r="J23" s="33">
        <f t="shared" si="3"/>
        <v>0</v>
      </c>
      <c r="K23" s="52">
        <v>0</v>
      </c>
      <c r="L23" s="52">
        <v>0</v>
      </c>
      <c r="M23" s="18" t="s">
        <v>37</v>
      </c>
      <c r="N23" s="18" t="s">
        <v>37</v>
      </c>
      <c r="O23" s="33">
        <f t="shared" si="4"/>
        <v>0</v>
      </c>
      <c r="P23" s="33">
        <f t="shared" si="5"/>
        <v>0</v>
      </c>
      <c r="Q23" s="33">
        <f t="shared" si="6"/>
        <v>0</v>
      </c>
      <c r="R23" s="33">
        <f t="shared" si="7"/>
        <v>0</v>
      </c>
    </row>
    <row r="24" spans="1:18" x14ac:dyDescent="0.2">
      <c r="A24" s="24" t="s">
        <v>94</v>
      </c>
      <c r="B24" s="25">
        <v>4</v>
      </c>
      <c r="C24" s="52">
        <v>0</v>
      </c>
      <c r="D24" s="52">
        <v>0</v>
      </c>
      <c r="E24" s="18" t="s">
        <v>37</v>
      </c>
      <c r="F24" s="18" t="s">
        <v>37</v>
      </c>
      <c r="G24" s="33">
        <f t="shared" si="0"/>
        <v>0</v>
      </c>
      <c r="H24" s="33">
        <f t="shared" si="1"/>
        <v>0</v>
      </c>
      <c r="I24" s="33">
        <f t="shared" si="2"/>
        <v>0</v>
      </c>
      <c r="J24" s="33">
        <f t="shared" si="3"/>
        <v>0</v>
      </c>
      <c r="K24" s="52">
        <v>0</v>
      </c>
      <c r="L24" s="52">
        <v>0</v>
      </c>
      <c r="M24" s="18" t="s">
        <v>37</v>
      </c>
      <c r="N24" s="18" t="s">
        <v>37</v>
      </c>
      <c r="O24" s="33">
        <f t="shared" si="4"/>
        <v>0</v>
      </c>
      <c r="P24" s="33">
        <f t="shared" si="5"/>
        <v>0</v>
      </c>
      <c r="Q24" s="33">
        <f t="shared" si="6"/>
        <v>0</v>
      </c>
      <c r="R24" s="33">
        <f t="shared" si="7"/>
        <v>0</v>
      </c>
    </row>
    <row r="25" spans="1:18" x14ac:dyDescent="0.2">
      <c r="A25" s="24" t="s">
        <v>167</v>
      </c>
      <c r="B25" s="25">
        <v>2</v>
      </c>
      <c r="C25" s="52">
        <v>0</v>
      </c>
      <c r="D25" s="52">
        <v>0</v>
      </c>
      <c r="E25" s="18" t="s">
        <v>37</v>
      </c>
      <c r="F25" s="18" t="s">
        <v>37</v>
      </c>
      <c r="G25" s="33">
        <f t="shared" si="0"/>
        <v>0</v>
      </c>
      <c r="H25" s="33">
        <f t="shared" si="1"/>
        <v>0</v>
      </c>
      <c r="I25" s="33">
        <f t="shared" si="2"/>
        <v>0</v>
      </c>
      <c r="J25" s="33">
        <f t="shared" si="3"/>
        <v>0</v>
      </c>
      <c r="K25" s="52">
        <v>0</v>
      </c>
      <c r="L25" s="52">
        <v>0</v>
      </c>
      <c r="M25" s="18" t="s">
        <v>37</v>
      </c>
      <c r="N25" s="18" t="s">
        <v>37</v>
      </c>
      <c r="O25" s="33">
        <f t="shared" si="4"/>
        <v>0</v>
      </c>
      <c r="P25" s="33">
        <f t="shared" si="5"/>
        <v>0</v>
      </c>
      <c r="Q25" s="33">
        <f t="shared" si="6"/>
        <v>0</v>
      </c>
      <c r="R25" s="33">
        <f t="shared" si="7"/>
        <v>0</v>
      </c>
    </row>
    <row r="26" spans="1:18" x14ac:dyDescent="0.2">
      <c r="A26" s="24" t="s">
        <v>81</v>
      </c>
      <c r="B26" s="25">
        <v>2</v>
      </c>
      <c r="C26" s="52">
        <v>0</v>
      </c>
      <c r="D26" s="52">
        <v>0</v>
      </c>
      <c r="E26" s="18" t="s">
        <v>37</v>
      </c>
      <c r="F26" s="18" t="s">
        <v>37</v>
      </c>
      <c r="G26" s="33">
        <f t="shared" si="0"/>
        <v>0</v>
      </c>
      <c r="H26" s="33">
        <f t="shared" si="1"/>
        <v>0</v>
      </c>
      <c r="I26" s="33">
        <f t="shared" si="2"/>
        <v>0</v>
      </c>
      <c r="J26" s="33">
        <f t="shared" si="3"/>
        <v>0</v>
      </c>
      <c r="K26" s="52">
        <v>0</v>
      </c>
      <c r="L26" s="52">
        <v>0</v>
      </c>
      <c r="M26" s="18" t="s">
        <v>37</v>
      </c>
      <c r="N26" s="18" t="s">
        <v>37</v>
      </c>
      <c r="O26" s="33">
        <f t="shared" si="4"/>
        <v>0</v>
      </c>
      <c r="P26" s="33">
        <f t="shared" si="5"/>
        <v>0</v>
      </c>
      <c r="Q26" s="33">
        <f t="shared" si="6"/>
        <v>0</v>
      </c>
      <c r="R26" s="33">
        <f t="shared" si="7"/>
        <v>0</v>
      </c>
    </row>
    <row r="27" spans="1:18" x14ac:dyDescent="0.2">
      <c r="A27" s="24" t="s">
        <v>76</v>
      </c>
      <c r="B27" s="25">
        <v>4</v>
      </c>
      <c r="C27" s="52">
        <v>0</v>
      </c>
      <c r="D27" s="52">
        <v>0</v>
      </c>
      <c r="E27" s="18" t="s">
        <v>37</v>
      </c>
      <c r="F27" s="18" t="s">
        <v>37</v>
      </c>
      <c r="G27" s="33">
        <f t="shared" si="0"/>
        <v>0</v>
      </c>
      <c r="H27" s="33">
        <f t="shared" si="1"/>
        <v>0</v>
      </c>
      <c r="I27" s="33">
        <f t="shared" si="2"/>
        <v>0</v>
      </c>
      <c r="J27" s="33">
        <f t="shared" si="3"/>
        <v>0</v>
      </c>
      <c r="K27" s="52">
        <v>0</v>
      </c>
      <c r="L27" s="52">
        <v>0</v>
      </c>
      <c r="M27" s="18" t="s">
        <v>37</v>
      </c>
      <c r="N27" s="18" t="s">
        <v>37</v>
      </c>
      <c r="O27" s="33">
        <f t="shared" si="4"/>
        <v>0</v>
      </c>
      <c r="P27" s="33">
        <f t="shared" si="5"/>
        <v>0</v>
      </c>
      <c r="Q27" s="33">
        <f t="shared" si="6"/>
        <v>0</v>
      </c>
      <c r="R27" s="33">
        <f t="shared" si="7"/>
        <v>0</v>
      </c>
    </row>
    <row r="28" spans="1:18" x14ac:dyDescent="0.2">
      <c r="A28" s="24" t="s">
        <v>90</v>
      </c>
      <c r="B28" s="25">
        <v>2</v>
      </c>
      <c r="C28" s="52">
        <v>0</v>
      </c>
      <c r="D28" s="52">
        <v>0</v>
      </c>
      <c r="E28" s="18" t="s">
        <v>37</v>
      </c>
      <c r="F28" s="18" t="s">
        <v>37</v>
      </c>
      <c r="G28" s="33">
        <f t="shared" si="0"/>
        <v>0</v>
      </c>
      <c r="H28" s="33">
        <f t="shared" si="1"/>
        <v>0</v>
      </c>
      <c r="I28" s="33">
        <f t="shared" si="2"/>
        <v>0</v>
      </c>
      <c r="J28" s="33">
        <f t="shared" si="3"/>
        <v>0</v>
      </c>
      <c r="K28" s="52">
        <v>0</v>
      </c>
      <c r="L28" s="52">
        <v>0</v>
      </c>
      <c r="M28" s="18" t="s">
        <v>37</v>
      </c>
      <c r="N28" s="18" t="s">
        <v>37</v>
      </c>
      <c r="O28" s="33">
        <f t="shared" si="4"/>
        <v>0</v>
      </c>
      <c r="P28" s="33">
        <f t="shared" si="5"/>
        <v>0</v>
      </c>
      <c r="Q28" s="33">
        <f t="shared" si="6"/>
        <v>0</v>
      </c>
      <c r="R28" s="33">
        <f t="shared" si="7"/>
        <v>0</v>
      </c>
    </row>
    <row r="29" spans="1:18" x14ac:dyDescent="0.2">
      <c r="A29" s="24" t="s">
        <v>77</v>
      </c>
      <c r="B29" s="25">
        <v>2</v>
      </c>
      <c r="C29" s="52">
        <v>0</v>
      </c>
      <c r="D29" s="52">
        <v>0</v>
      </c>
      <c r="E29" s="18" t="s">
        <v>37</v>
      </c>
      <c r="F29" s="18" t="s">
        <v>37</v>
      </c>
      <c r="G29" s="33">
        <f t="shared" si="0"/>
        <v>0</v>
      </c>
      <c r="H29" s="33">
        <f t="shared" si="1"/>
        <v>0</v>
      </c>
      <c r="I29" s="33">
        <f t="shared" si="2"/>
        <v>0</v>
      </c>
      <c r="J29" s="33">
        <f t="shared" si="3"/>
        <v>0</v>
      </c>
      <c r="K29" s="52">
        <v>0</v>
      </c>
      <c r="L29" s="52">
        <v>0</v>
      </c>
      <c r="M29" s="18" t="s">
        <v>37</v>
      </c>
      <c r="N29" s="18" t="s">
        <v>37</v>
      </c>
      <c r="O29" s="33">
        <f t="shared" si="4"/>
        <v>0</v>
      </c>
      <c r="P29" s="33">
        <f t="shared" si="5"/>
        <v>0</v>
      </c>
      <c r="Q29" s="33">
        <f t="shared" si="6"/>
        <v>0</v>
      </c>
      <c r="R29" s="33">
        <f t="shared" si="7"/>
        <v>0</v>
      </c>
    </row>
    <row r="30" spans="1:18" x14ac:dyDescent="0.2">
      <c r="A30" s="24" t="s">
        <v>139</v>
      </c>
      <c r="B30" s="25">
        <v>4</v>
      </c>
      <c r="C30" s="52">
        <v>0</v>
      </c>
      <c r="D30" s="52">
        <v>0</v>
      </c>
      <c r="E30" s="18" t="s">
        <v>37</v>
      </c>
      <c r="F30" s="18" t="s">
        <v>37</v>
      </c>
      <c r="G30" s="33">
        <f t="shared" si="0"/>
        <v>0</v>
      </c>
      <c r="H30" s="33">
        <f t="shared" si="1"/>
        <v>0</v>
      </c>
      <c r="I30" s="33">
        <f t="shared" si="2"/>
        <v>0</v>
      </c>
      <c r="J30" s="33">
        <f t="shared" si="3"/>
        <v>0</v>
      </c>
      <c r="K30" s="52">
        <v>0</v>
      </c>
      <c r="L30" s="52">
        <v>0</v>
      </c>
      <c r="M30" s="18" t="s">
        <v>37</v>
      </c>
      <c r="N30" s="18" t="s">
        <v>37</v>
      </c>
      <c r="O30" s="33">
        <f t="shared" si="4"/>
        <v>0</v>
      </c>
      <c r="P30" s="33">
        <f t="shared" si="5"/>
        <v>0</v>
      </c>
      <c r="Q30" s="33">
        <f t="shared" si="6"/>
        <v>0</v>
      </c>
      <c r="R30" s="33">
        <f t="shared" si="7"/>
        <v>0</v>
      </c>
    </row>
    <row r="31" spans="1:18" x14ac:dyDescent="0.2">
      <c r="A31" s="24" t="s">
        <v>168</v>
      </c>
      <c r="B31" s="25">
        <v>2</v>
      </c>
      <c r="C31" s="52">
        <v>0</v>
      </c>
      <c r="D31" s="52">
        <v>0</v>
      </c>
      <c r="E31" s="18" t="s">
        <v>37</v>
      </c>
      <c r="F31" s="18" t="s">
        <v>37</v>
      </c>
      <c r="G31" s="33">
        <f t="shared" si="0"/>
        <v>0</v>
      </c>
      <c r="H31" s="33">
        <f t="shared" si="1"/>
        <v>0</v>
      </c>
      <c r="I31" s="33">
        <f t="shared" si="2"/>
        <v>0</v>
      </c>
      <c r="J31" s="33">
        <f t="shared" si="3"/>
        <v>0</v>
      </c>
      <c r="K31" s="52">
        <v>0</v>
      </c>
      <c r="L31" s="52">
        <v>0</v>
      </c>
      <c r="M31" s="18" t="s">
        <v>37</v>
      </c>
      <c r="N31" s="18" t="s">
        <v>37</v>
      </c>
      <c r="O31" s="33">
        <f t="shared" si="4"/>
        <v>0</v>
      </c>
      <c r="P31" s="33">
        <f t="shared" si="5"/>
        <v>0</v>
      </c>
      <c r="Q31" s="33">
        <f t="shared" si="6"/>
        <v>0</v>
      </c>
      <c r="R31" s="33">
        <f t="shared" si="7"/>
        <v>0</v>
      </c>
    </row>
    <row r="32" spans="1:18" x14ac:dyDescent="0.2">
      <c r="A32" s="24" t="s">
        <v>169</v>
      </c>
      <c r="B32" s="25">
        <v>2</v>
      </c>
      <c r="C32" s="52">
        <v>0</v>
      </c>
      <c r="D32" s="52">
        <v>0</v>
      </c>
      <c r="E32" s="18" t="s">
        <v>37</v>
      </c>
      <c r="F32" s="18" t="s">
        <v>37</v>
      </c>
      <c r="G32" s="33">
        <f t="shared" si="0"/>
        <v>0</v>
      </c>
      <c r="H32" s="33">
        <f t="shared" si="1"/>
        <v>0</v>
      </c>
      <c r="I32" s="33">
        <f t="shared" si="2"/>
        <v>0</v>
      </c>
      <c r="J32" s="33">
        <f t="shared" si="3"/>
        <v>0</v>
      </c>
      <c r="K32" s="52">
        <v>0</v>
      </c>
      <c r="L32" s="52">
        <v>0</v>
      </c>
      <c r="M32" s="18" t="s">
        <v>37</v>
      </c>
      <c r="N32" s="18" t="s">
        <v>37</v>
      </c>
      <c r="O32" s="33">
        <f t="shared" si="4"/>
        <v>0</v>
      </c>
      <c r="P32" s="33">
        <f t="shared" si="5"/>
        <v>0</v>
      </c>
      <c r="Q32" s="33">
        <f t="shared" si="6"/>
        <v>0</v>
      </c>
      <c r="R32" s="33">
        <f t="shared" si="7"/>
        <v>0</v>
      </c>
    </row>
    <row r="33" spans="1:18" x14ac:dyDescent="0.2">
      <c r="A33" s="24" t="s">
        <v>83</v>
      </c>
      <c r="B33" s="25">
        <v>2</v>
      </c>
      <c r="C33" s="52">
        <v>0</v>
      </c>
      <c r="D33" s="52">
        <v>0</v>
      </c>
      <c r="E33" s="18" t="s">
        <v>37</v>
      </c>
      <c r="F33" s="18" t="s">
        <v>37</v>
      </c>
      <c r="G33" s="33">
        <f t="shared" si="0"/>
        <v>0</v>
      </c>
      <c r="H33" s="33">
        <f t="shared" si="1"/>
        <v>0</v>
      </c>
      <c r="I33" s="33">
        <f t="shared" si="2"/>
        <v>0</v>
      </c>
      <c r="J33" s="33">
        <f t="shared" si="3"/>
        <v>0</v>
      </c>
      <c r="K33" s="52">
        <v>0</v>
      </c>
      <c r="L33" s="52">
        <v>0</v>
      </c>
      <c r="M33" s="18" t="s">
        <v>37</v>
      </c>
      <c r="N33" s="18" t="s">
        <v>37</v>
      </c>
      <c r="O33" s="33">
        <f t="shared" si="4"/>
        <v>0</v>
      </c>
      <c r="P33" s="33">
        <f t="shared" si="5"/>
        <v>0</v>
      </c>
      <c r="Q33" s="33">
        <f t="shared" si="6"/>
        <v>0</v>
      </c>
      <c r="R33" s="33">
        <f t="shared" si="7"/>
        <v>0</v>
      </c>
    </row>
    <row r="34" spans="1:18" x14ac:dyDescent="0.2">
      <c r="A34" s="24" t="s">
        <v>170</v>
      </c>
      <c r="B34" s="25">
        <v>6</v>
      </c>
      <c r="C34" s="52">
        <v>0</v>
      </c>
      <c r="D34" s="52">
        <v>0</v>
      </c>
      <c r="E34" s="18" t="s">
        <v>37</v>
      </c>
      <c r="F34" s="18" t="s">
        <v>37</v>
      </c>
      <c r="G34" s="33">
        <f t="shared" si="0"/>
        <v>0</v>
      </c>
      <c r="H34" s="33">
        <f t="shared" si="1"/>
        <v>0</v>
      </c>
      <c r="I34" s="33">
        <f t="shared" si="2"/>
        <v>0</v>
      </c>
      <c r="J34" s="33">
        <f t="shared" si="3"/>
        <v>0</v>
      </c>
      <c r="K34" s="52">
        <v>0</v>
      </c>
      <c r="L34" s="52">
        <v>0</v>
      </c>
      <c r="M34" s="18" t="s">
        <v>37</v>
      </c>
      <c r="N34" s="18" t="s">
        <v>37</v>
      </c>
      <c r="O34" s="33">
        <f t="shared" si="4"/>
        <v>0</v>
      </c>
      <c r="P34" s="33">
        <f t="shared" si="5"/>
        <v>0</v>
      </c>
      <c r="Q34" s="33">
        <f t="shared" si="6"/>
        <v>0</v>
      </c>
      <c r="R34" s="33">
        <f t="shared" si="7"/>
        <v>0</v>
      </c>
    </row>
    <row r="35" spans="1:18" ht="24" x14ac:dyDescent="0.2">
      <c r="A35" s="24" t="s">
        <v>171</v>
      </c>
      <c r="B35" s="25">
        <v>2</v>
      </c>
      <c r="C35" s="52">
        <v>0</v>
      </c>
      <c r="D35" s="52">
        <v>0</v>
      </c>
      <c r="E35" s="18" t="s">
        <v>37</v>
      </c>
      <c r="F35" s="18" t="s">
        <v>37</v>
      </c>
      <c r="G35" s="33">
        <f t="shared" si="0"/>
        <v>0</v>
      </c>
      <c r="H35" s="33">
        <f t="shared" si="1"/>
        <v>0</v>
      </c>
      <c r="I35" s="33">
        <f t="shared" si="2"/>
        <v>0</v>
      </c>
      <c r="J35" s="33">
        <f t="shared" si="3"/>
        <v>0</v>
      </c>
      <c r="K35" s="52">
        <v>0</v>
      </c>
      <c r="L35" s="52">
        <v>0</v>
      </c>
      <c r="M35" s="18" t="s">
        <v>37</v>
      </c>
      <c r="N35" s="18" t="s">
        <v>37</v>
      </c>
      <c r="O35" s="33">
        <f t="shared" si="4"/>
        <v>0</v>
      </c>
      <c r="P35" s="33">
        <f t="shared" si="5"/>
        <v>0</v>
      </c>
      <c r="Q35" s="33">
        <f t="shared" si="6"/>
        <v>0</v>
      </c>
      <c r="R35" s="33">
        <f t="shared" si="7"/>
        <v>0</v>
      </c>
    </row>
    <row r="36" spans="1:18" x14ac:dyDescent="0.2">
      <c r="A36" s="24" t="s">
        <v>123</v>
      </c>
      <c r="B36" s="25">
        <v>2</v>
      </c>
      <c r="C36" s="52">
        <v>0</v>
      </c>
      <c r="D36" s="52">
        <v>0</v>
      </c>
      <c r="E36" s="18" t="s">
        <v>37</v>
      </c>
      <c r="F36" s="18" t="s">
        <v>37</v>
      </c>
      <c r="G36" s="33">
        <f t="shared" si="0"/>
        <v>0</v>
      </c>
      <c r="H36" s="33">
        <f t="shared" si="1"/>
        <v>0</v>
      </c>
      <c r="I36" s="33">
        <f t="shared" si="2"/>
        <v>0</v>
      </c>
      <c r="J36" s="33">
        <f t="shared" si="3"/>
        <v>0</v>
      </c>
      <c r="K36" s="52">
        <v>0</v>
      </c>
      <c r="L36" s="52">
        <v>0</v>
      </c>
      <c r="M36" s="18" t="s">
        <v>37</v>
      </c>
      <c r="N36" s="18" t="s">
        <v>37</v>
      </c>
      <c r="O36" s="33">
        <f t="shared" si="4"/>
        <v>0</v>
      </c>
      <c r="P36" s="33">
        <f t="shared" si="5"/>
        <v>0</v>
      </c>
      <c r="Q36" s="33">
        <f t="shared" si="6"/>
        <v>0</v>
      </c>
      <c r="R36" s="33">
        <f t="shared" si="7"/>
        <v>0</v>
      </c>
    </row>
    <row r="37" spans="1:18" x14ac:dyDescent="0.2">
      <c r="A37" s="24" t="s">
        <v>172</v>
      </c>
      <c r="B37" s="25">
        <v>4</v>
      </c>
      <c r="C37" s="52">
        <v>0</v>
      </c>
      <c r="D37" s="52">
        <v>0</v>
      </c>
      <c r="E37" s="18" t="s">
        <v>37</v>
      </c>
      <c r="F37" s="18" t="s">
        <v>37</v>
      </c>
      <c r="G37" s="33">
        <f t="shared" si="0"/>
        <v>0</v>
      </c>
      <c r="H37" s="33">
        <f t="shared" si="1"/>
        <v>0</v>
      </c>
      <c r="I37" s="33">
        <f t="shared" si="2"/>
        <v>0</v>
      </c>
      <c r="J37" s="33">
        <f t="shared" si="3"/>
        <v>0</v>
      </c>
      <c r="K37" s="52">
        <v>0</v>
      </c>
      <c r="L37" s="52">
        <v>0</v>
      </c>
      <c r="M37" s="18" t="s">
        <v>37</v>
      </c>
      <c r="N37" s="18" t="s">
        <v>37</v>
      </c>
      <c r="O37" s="33">
        <f t="shared" si="4"/>
        <v>0</v>
      </c>
      <c r="P37" s="33">
        <f t="shared" si="5"/>
        <v>0</v>
      </c>
      <c r="Q37" s="33">
        <f t="shared" si="6"/>
        <v>0</v>
      </c>
      <c r="R37" s="33">
        <f t="shared" si="7"/>
        <v>0</v>
      </c>
    </row>
    <row r="38" spans="1:18" x14ac:dyDescent="0.2">
      <c r="A38" s="24" t="s">
        <v>173</v>
      </c>
      <c r="B38" s="25">
        <v>2</v>
      </c>
      <c r="C38" s="52">
        <v>0</v>
      </c>
      <c r="D38" s="52">
        <v>0</v>
      </c>
      <c r="E38" s="18" t="s">
        <v>37</v>
      </c>
      <c r="F38" s="18" t="s">
        <v>37</v>
      </c>
      <c r="G38" s="33">
        <f t="shared" si="0"/>
        <v>0</v>
      </c>
      <c r="H38" s="33">
        <f t="shared" si="1"/>
        <v>0</v>
      </c>
      <c r="I38" s="33">
        <f t="shared" si="2"/>
        <v>0</v>
      </c>
      <c r="J38" s="33">
        <f t="shared" si="3"/>
        <v>0</v>
      </c>
      <c r="K38" s="52">
        <v>0</v>
      </c>
      <c r="L38" s="52">
        <v>0</v>
      </c>
      <c r="M38" s="18" t="s">
        <v>37</v>
      </c>
      <c r="N38" s="18" t="s">
        <v>37</v>
      </c>
      <c r="O38" s="33">
        <f t="shared" si="4"/>
        <v>0</v>
      </c>
      <c r="P38" s="33">
        <f t="shared" si="5"/>
        <v>0</v>
      </c>
      <c r="Q38" s="33">
        <f t="shared" si="6"/>
        <v>0</v>
      </c>
      <c r="R38" s="33">
        <f t="shared" si="7"/>
        <v>0</v>
      </c>
    </row>
    <row r="39" spans="1:18" x14ac:dyDescent="0.2">
      <c r="A39" s="24" t="s">
        <v>174</v>
      </c>
      <c r="B39" s="25">
        <v>2</v>
      </c>
      <c r="C39" s="52">
        <v>0</v>
      </c>
      <c r="D39" s="52">
        <v>0</v>
      </c>
      <c r="E39" s="18" t="s">
        <v>37</v>
      </c>
      <c r="F39" s="18" t="s">
        <v>37</v>
      </c>
      <c r="G39" s="33">
        <f t="shared" si="0"/>
        <v>0</v>
      </c>
      <c r="H39" s="33">
        <f t="shared" si="1"/>
        <v>0</v>
      </c>
      <c r="I39" s="33">
        <f t="shared" si="2"/>
        <v>0</v>
      </c>
      <c r="J39" s="33">
        <f t="shared" si="3"/>
        <v>0</v>
      </c>
      <c r="K39" s="52">
        <v>0</v>
      </c>
      <c r="L39" s="52">
        <v>0</v>
      </c>
      <c r="M39" s="18" t="s">
        <v>37</v>
      </c>
      <c r="N39" s="18" t="s">
        <v>37</v>
      </c>
      <c r="O39" s="33">
        <f t="shared" si="4"/>
        <v>0</v>
      </c>
      <c r="P39" s="33">
        <f t="shared" si="5"/>
        <v>0</v>
      </c>
      <c r="Q39" s="33">
        <f t="shared" si="6"/>
        <v>0</v>
      </c>
      <c r="R39" s="33">
        <f t="shared" si="7"/>
        <v>0</v>
      </c>
    </row>
    <row r="40" spans="1:18" x14ac:dyDescent="0.2">
      <c r="A40" s="24" t="s">
        <v>175</v>
      </c>
      <c r="B40" s="25">
        <v>2</v>
      </c>
      <c r="C40" s="52">
        <v>0</v>
      </c>
      <c r="D40" s="52">
        <v>0</v>
      </c>
      <c r="E40" s="18" t="s">
        <v>37</v>
      </c>
      <c r="F40" s="18" t="s">
        <v>37</v>
      </c>
      <c r="G40" s="33">
        <f t="shared" si="0"/>
        <v>0</v>
      </c>
      <c r="H40" s="33">
        <f t="shared" si="1"/>
        <v>0</v>
      </c>
      <c r="I40" s="33">
        <f t="shared" si="2"/>
        <v>0</v>
      </c>
      <c r="J40" s="33">
        <f t="shared" si="3"/>
        <v>0</v>
      </c>
      <c r="K40" s="52">
        <v>0</v>
      </c>
      <c r="L40" s="52">
        <v>0</v>
      </c>
      <c r="M40" s="18" t="s">
        <v>37</v>
      </c>
      <c r="N40" s="18" t="s">
        <v>37</v>
      </c>
      <c r="O40" s="33">
        <f t="shared" si="4"/>
        <v>0</v>
      </c>
      <c r="P40" s="33">
        <f t="shared" si="5"/>
        <v>0</v>
      </c>
      <c r="Q40" s="33">
        <f t="shared" si="6"/>
        <v>0</v>
      </c>
      <c r="R40" s="33">
        <f t="shared" si="7"/>
        <v>0</v>
      </c>
    </row>
    <row r="41" spans="1:18" ht="24" x14ac:dyDescent="0.2">
      <c r="A41" s="24" t="s">
        <v>176</v>
      </c>
      <c r="B41" s="25">
        <v>2</v>
      </c>
      <c r="C41" s="52">
        <v>0</v>
      </c>
      <c r="D41" s="52">
        <v>0</v>
      </c>
      <c r="E41" s="18" t="s">
        <v>37</v>
      </c>
      <c r="F41" s="18" t="s">
        <v>37</v>
      </c>
      <c r="G41" s="33">
        <f t="shared" si="0"/>
        <v>0</v>
      </c>
      <c r="H41" s="33">
        <f t="shared" si="1"/>
        <v>0</v>
      </c>
      <c r="I41" s="33">
        <f t="shared" si="2"/>
        <v>0</v>
      </c>
      <c r="J41" s="33">
        <f t="shared" si="3"/>
        <v>0</v>
      </c>
      <c r="K41" s="52">
        <v>0</v>
      </c>
      <c r="L41" s="52">
        <v>0</v>
      </c>
      <c r="M41" s="18" t="s">
        <v>37</v>
      </c>
      <c r="N41" s="18" t="s">
        <v>37</v>
      </c>
      <c r="O41" s="33">
        <f t="shared" si="4"/>
        <v>0</v>
      </c>
      <c r="P41" s="33">
        <f t="shared" si="5"/>
        <v>0</v>
      </c>
      <c r="Q41" s="33">
        <f t="shared" si="6"/>
        <v>0</v>
      </c>
      <c r="R41" s="33">
        <f t="shared" si="7"/>
        <v>0</v>
      </c>
    </row>
    <row r="42" spans="1:18" ht="24" x14ac:dyDescent="0.2">
      <c r="A42" s="24" t="s">
        <v>70</v>
      </c>
      <c r="B42" s="25">
        <v>2</v>
      </c>
      <c r="C42" s="52">
        <v>0</v>
      </c>
      <c r="D42" s="52">
        <v>0</v>
      </c>
      <c r="E42" s="18" t="s">
        <v>37</v>
      </c>
      <c r="F42" s="18" t="s">
        <v>37</v>
      </c>
      <c r="G42" s="33">
        <f t="shared" si="0"/>
        <v>0</v>
      </c>
      <c r="H42" s="33">
        <f t="shared" si="1"/>
        <v>0</v>
      </c>
      <c r="I42" s="33">
        <f t="shared" si="2"/>
        <v>0</v>
      </c>
      <c r="J42" s="33">
        <f t="shared" si="3"/>
        <v>0</v>
      </c>
      <c r="K42" s="52">
        <v>0</v>
      </c>
      <c r="L42" s="52">
        <v>0</v>
      </c>
      <c r="M42" s="18" t="s">
        <v>37</v>
      </c>
      <c r="N42" s="18" t="s">
        <v>37</v>
      </c>
      <c r="O42" s="33">
        <f t="shared" si="4"/>
        <v>0</v>
      </c>
      <c r="P42" s="33">
        <f t="shared" si="5"/>
        <v>0</v>
      </c>
      <c r="Q42" s="33">
        <f t="shared" si="6"/>
        <v>0</v>
      </c>
      <c r="R42" s="33">
        <f t="shared" si="7"/>
        <v>0</v>
      </c>
    </row>
    <row r="43" spans="1:18" x14ac:dyDescent="0.2">
      <c r="A43" s="24" t="s">
        <v>177</v>
      </c>
      <c r="B43" s="25">
        <v>2</v>
      </c>
      <c r="C43" s="52">
        <v>0</v>
      </c>
      <c r="D43" s="52">
        <v>0</v>
      </c>
      <c r="E43" s="18" t="s">
        <v>37</v>
      </c>
      <c r="F43" s="18" t="s">
        <v>37</v>
      </c>
      <c r="G43" s="33">
        <f t="shared" si="0"/>
        <v>0</v>
      </c>
      <c r="H43" s="33">
        <f t="shared" si="1"/>
        <v>0</v>
      </c>
      <c r="I43" s="33">
        <f t="shared" si="2"/>
        <v>0</v>
      </c>
      <c r="J43" s="33">
        <f t="shared" si="3"/>
        <v>0</v>
      </c>
      <c r="K43" s="52">
        <v>0</v>
      </c>
      <c r="L43" s="52">
        <v>0</v>
      </c>
      <c r="M43" s="18" t="s">
        <v>37</v>
      </c>
      <c r="N43" s="18" t="s">
        <v>37</v>
      </c>
      <c r="O43" s="33">
        <f t="shared" si="4"/>
        <v>0</v>
      </c>
      <c r="P43" s="33">
        <f t="shared" si="5"/>
        <v>0</v>
      </c>
      <c r="Q43" s="33">
        <f t="shared" si="6"/>
        <v>0</v>
      </c>
      <c r="R43" s="33">
        <f t="shared" si="7"/>
        <v>0</v>
      </c>
    </row>
    <row r="44" spans="1:18" x14ac:dyDescent="0.2">
      <c r="A44" s="24" t="s">
        <v>88</v>
      </c>
      <c r="B44" s="25">
        <v>2</v>
      </c>
      <c r="C44" s="52">
        <v>0</v>
      </c>
      <c r="D44" s="52">
        <v>0</v>
      </c>
      <c r="E44" s="18" t="s">
        <v>37</v>
      </c>
      <c r="F44" s="18" t="s">
        <v>37</v>
      </c>
      <c r="G44" s="33">
        <f t="shared" si="0"/>
        <v>0</v>
      </c>
      <c r="H44" s="33">
        <f t="shared" si="1"/>
        <v>0</v>
      </c>
      <c r="I44" s="33">
        <f t="shared" si="2"/>
        <v>0</v>
      </c>
      <c r="J44" s="33">
        <f t="shared" si="3"/>
        <v>0</v>
      </c>
      <c r="K44" s="52">
        <v>0</v>
      </c>
      <c r="L44" s="52">
        <v>0</v>
      </c>
      <c r="M44" s="18" t="s">
        <v>37</v>
      </c>
      <c r="N44" s="18" t="s">
        <v>37</v>
      </c>
      <c r="O44" s="33">
        <f t="shared" si="4"/>
        <v>0</v>
      </c>
      <c r="P44" s="33">
        <f t="shared" si="5"/>
        <v>0</v>
      </c>
      <c r="Q44" s="33">
        <f t="shared" si="6"/>
        <v>0</v>
      </c>
      <c r="R44" s="33">
        <f t="shared" si="7"/>
        <v>0</v>
      </c>
    </row>
    <row r="45" spans="1:18" ht="24" x14ac:dyDescent="0.2">
      <c r="A45" s="24" t="s">
        <v>178</v>
      </c>
      <c r="B45" s="25">
        <v>20</v>
      </c>
      <c r="C45" s="52">
        <v>0</v>
      </c>
      <c r="D45" s="52">
        <v>0</v>
      </c>
      <c r="E45" s="18" t="s">
        <v>37</v>
      </c>
      <c r="F45" s="18" t="s">
        <v>37</v>
      </c>
      <c r="G45" s="33">
        <f t="shared" si="0"/>
        <v>0</v>
      </c>
      <c r="H45" s="33">
        <f t="shared" si="1"/>
        <v>0</v>
      </c>
      <c r="I45" s="33">
        <f t="shared" si="2"/>
        <v>0</v>
      </c>
      <c r="J45" s="33">
        <f t="shared" si="3"/>
        <v>0</v>
      </c>
      <c r="K45" s="52">
        <v>0</v>
      </c>
      <c r="L45" s="52">
        <v>0</v>
      </c>
      <c r="M45" s="18" t="s">
        <v>37</v>
      </c>
      <c r="N45" s="18" t="s">
        <v>37</v>
      </c>
      <c r="O45" s="33">
        <f t="shared" si="4"/>
        <v>0</v>
      </c>
      <c r="P45" s="33">
        <f t="shared" si="5"/>
        <v>0</v>
      </c>
      <c r="Q45" s="33">
        <f t="shared" si="6"/>
        <v>0</v>
      </c>
      <c r="R45" s="33">
        <f t="shared" si="7"/>
        <v>0</v>
      </c>
    </row>
    <row r="46" spans="1:18" ht="24" x14ac:dyDescent="0.2">
      <c r="A46" s="24" t="s">
        <v>179</v>
      </c>
      <c r="B46" s="25">
        <v>4</v>
      </c>
      <c r="C46" s="52">
        <v>0</v>
      </c>
      <c r="D46" s="52">
        <v>0</v>
      </c>
      <c r="E46" s="18" t="s">
        <v>37</v>
      </c>
      <c r="F46" s="18" t="s">
        <v>37</v>
      </c>
      <c r="G46" s="33">
        <f t="shared" si="0"/>
        <v>0</v>
      </c>
      <c r="H46" s="33">
        <f t="shared" si="1"/>
        <v>0</v>
      </c>
      <c r="I46" s="33">
        <f t="shared" si="2"/>
        <v>0</v>
      </c>
      <c r="J46" s="33">
        <f t="shared" si="3"/>
        <v>0</v>
      </c>
      <c r="K46" s="52">
        <v>0</v>
      </c>
      <c r="L46" s="52">
        <v>0</v>
      </c>
      <c r="M46" s="18" t="s">
        <v>37</v>
      </c>
      <c r="N46" s="18" t="s">
        <v>37</v>
      </c>
      <c r="O46" s="33">
        <f t="shared" si="4"/>
        <v>0</v>
      </c>
      <c r="P46" s="33">
        <f t="shared" si="5"/>
        <v>0</v>
      </c>
      <c r="Q46" s="33">
        <f t="shared" si="6"/>
        <v>0</v>
      </c>
      <c r="R46" s="33">
        <f t="shared" si="7"/>
        <v>0</v>
      </c>
    </row>
    <row r="47" spans="1:18" x14ac:dyDescent="0.2">
      <c r="A47" s="24" t="s">
        <v>180</v>
      </c>
      <c r="B47" s="25">
        <v>18</v>
      </c>
      <c r="C47" s="52">
        <v>0</v>
      </c>
      <c r="D47" s="52">
        <v>0</v>
      </c>
      <c r="E47" s="18" t="s">
        <v>37</v>
      </c>
      <c r="F47" s="18" t="s">
        <v>37</v>
      </c>
      <c r="G47" s="33">
        <f t="shared" si="0"/>
        <v>0</v>
      </c>
      <c r="H47" s="33">
        <f t="shared" si="1"/>
        <v>0</v>
      </c>
      <c r="I47" s="33">
        <f t="shared" si="2"/>
        <v>0</v>
      </c>
      <c r="J47" s="33">
        <f t="shared" si="3"/>
        <v>0</v>
      </c>
      <c r="K47" s="52">
        <v>0</v>
      </c>
      <c r="L47" s="52">
        <v>0</v>
      </c>
      <c r="M47" s="18" t="s">
        <v>37</v>
      </c>
      <c r="N47" s="18" t="s">
        <v>37</v>
      </c>
      <c r="O47" s="33">
        <f t="shared" si="4"/>
        <v>0</v>
      </c>
      <c r="P47" s="33">
        <f t="shared" si="5"/>
        <v>0</v>
      </c>
      <c r="Q47" s="33">
        <f t="shared" si="6"/>
        <v>0</v>
      </c>
      <c r="R47" s="33">
        <f t="shared" si="7"/>
        <v>0</v>
      </c>
    </row>
    <row r="48" spans="1:18" ht="27.6" customHeight="1" x14ac:dyDescent="0.2">
      <c r="A48" s="24" t="s">
        <v>93</v>
      </c>
      <c r="B48" s="25">
        <v>5</v>
      </c>
      <c r="C48" s="52">
        <v>0</v>
      </c>
      <c r="D48" s="52">
        <v>0</v>
      </c>
      <c r="E48" s="18" t="s">
        <v>37</v>
      </c>
      <c r="F48" s="18" t="s">
        <v>37</v>
      </c>
      <c r="G48" s="33">
        <f t="shared" si="0"/>
        <v>0</v>
      </c>
      <c r="H48" s="33">
        <f t="shared" si="1"/>
        <v>0</v>
      </c>
      <c r="I48" s="33">
        <f t="shared" si="2"/>
        <v>0</v>
      </c>
      <c r="J48" s="33">
        <f t="shared" si="3"/>
        <v>0</v>
      </c>
      <c r="K48" s="52">
        <v>0</v>
      </c>
      <c r="L48" s="52">
        <v>0</v>
      </c>
      <c r="M48" s="18" t="s">
        <v>37</v>
      </c>
      <c r="N48" s="18" t="s">
        <v>37</v>
      </c>
      <c r="O48" s="33">
        <f t="shared" si="4"/>
        <v>0</v>
      </c>
      <c r="P48" s="33">
        <f t="shared" si="5"/>
        <v>0</v>
      </c>
      <c r="Q48" s="33">
        <f t="shared" si="6"/>
        <v>0</v>
      </c>
      <c r="R48" s="33">
        <f t="shared" si="7"/>
        <v>0</v>
      </c>
    </row>
    <row r="49" spans="1:18" x14ac:dyDescent="0.2">
      <c r="A49" s="24" t="s">
        <v>181</v>
      </c>
      <c r="B49" s="25">
        <v>2</v>
      </c>
      <c r="C49" s="52">
        <v>0</v>
      </c>
      <c r="D49" s="52">
        <v>0</v>
      </c>
      <c r="E49" s="18" t="s">
        <v>37</v>
      </c>
      <c r="F49" s="18" t="s">
        <v>37</v>
      </c>
      <c r="G49" s="33">
        <f t="shared" si="0"/>
        <v>0</v>
      </c>
      <c r="H49" s="33">
        <f t="shared" si="1"/>
        <v>0</v>
      </c>
      <c r="I49" s="33">
        <f t="shared" si="2"/>
        <v>0</v>
      </c>
      <c r="J49" s="33">
        <f t="shared" si="3"/>
        <v>0</v>
      </c>
      <c r="K49" s="52">
        <v>0</v>
      </c>
      <c r="L49" s="52">
        <v>0</v>
      </c>
      <c r="M49" s="18" t="s">
        <v>37</v>
      </c>
      <c r="N49" s="18" t="s">
        <v>37</v>
      </c>
      <c r="O49" s="33">
        <f t="shared" si="4"/>
        <v>0</v>
      </c>
      <c r="P49" s="33">
        <f t="shared" si="5"/>
        <v>0</v>
      </c>
      <c r="Q49" s="33">
        <f t="shared" si="6"/>
        <v>0</v>
      </c>
      <c r="R49" s="33">
        <f t="shared" si="7"/>
        <v>0</v>
      </c>
    </row>
  </sheetData>
  <mergeCells count="2">
    <mergeCell ref="C3:J3"/>
    <mergeCell ref="K3:R3"/>
  </mergeCells>
  <pageMargins left="0.7" right="0.7" top="0.75" bottom="0.75" header="0.3" footer="0.3"/>
  <pageSetup paperSize="8" scale="9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DEA24-B24E-4BA9-AE02-5F65F4434B3A}">
  <sheetPr>
    <pageSetUpPr fitToPage="1"/>
  </sheetPr>
  <dimension ref="A1:Z79"/>
  <sheetViews>
    <sheetView zoomScaleNormal="100" zoomScaleSheetLayoutView="85" workbookViewId="0">
      <selection activeCell="B33" sqref="B33"/>
    </sheetView>
  </sheetViews>
  <sheetFormatPr defaultColWidth="11.5703125" defaultRowHeight="12" x14ac:dyDescent="0.2"/>
  <cols>
    <col min="1" max="1" width="11.5703125" style="23"/>
    <col min="2" max="4" width="11.5703125" style="30"/>
    <col min="5" max="5" width="12.7109375" style="30" customWidth="1"/>
    <col min="6" max="6" width="13.42578125" style="30" customWidth="1"/>
    <col min="7" max="7" width="11.5703125" style="30"/>
    <col min="8" max="8" width="12.28515625" style="30" customWidth="1"/>
    <col min="9" max="10" width="11.5703125" style="30"/>
    <col min="11" max="11" width="11.5703125" style="28"/>
    <col min="12" max="12" width="10.42578125" style="28" customWidth="1"/>
    <col min="13" max="13" width="12.28515625" style="28" customWidth="1"/>
    <col min="14" max="14" width="13.7109375" style="28" customWidth="1"/>
    <col min="15" max="15" width="11.5703125" style="28"/>
    <col min="16" max="16" width="12.28515625" style="28" customWidth="1"/>
    <col min="17" max="20" width="11.5703125" style="28"/>
    <col min="21" max="21" width="12.85546875" style="28" customWidth="1"/>
    <col min="22" max="22" width="14.140625" style="30" customWidth="1"/>
    <col min="23" max="23" width="11.5703125" style="30"/>
    <col min="24" max="24" width="12.7109375" style="30" customWidth="1"/>
    <col min="25" max="26" width="11.5703125" style="30"/>
    <col min="27" max="16384" width="11.5703125" style="23"/>
  </cols>
  <sheetData>
    <row r="1" spans="1:26" ht="20.100000000000001" customHeight="1" x14ac:dyDescent="0.2">
      <c r="A1" s="49" t="s">
        <v>232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23"/>
      <c r="T1" s="23"/>
      <c r="U1" s="23"/>
      <c r="V1" s="23"/>
      <c r="W1" s="23"/>
      <c r="X1" s="23"/>
      <c r="Y1" s="23"/>
      <c r="Z1" s="23"/>
    </row>
    <row r="2" spans="1:26" x14ac:dyDescent="0.2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23"/>
      <c r="T2" s="23"/>
      <c r="U2" s="23"/>
      <c r="V2" s="23"/>
      <c r="W2" s="23"/>
      <c r="X2" s="23"/>
      <c r="Y2" s="23"/>
      <c r="Z2" s="23"/>
    </row>
    <row r="3" spans="1:26" s="21" customFormat="1" ht="36.4" customHeight="1" x14ac:dyDescent="0.2">
      <c r="C3" s="78" t="s">
        <v>50</v>
      </c>
      <c r="D3" s="78"/>
      <c r="E3" s="78"/>
      <c r="F3" s="78"/>
      <c r="G3" s="78"/>
      <c r="H3" s="78"/>
      <c r="I3" s="78"/>
      <c r="J3" s="78"/>
      <c r="K3" s="75" t="s">
        <v>63</v>
      </c>
      <c r="L3" s="75"/>
      <c r="M3" s="75"/>
      <c r="N3" s="75"/>
      <c r="O3" s="75"/>
      <c r="P3" s="75"/>
      <c r="Q3" s="75"/>
      <c r="R3" s="75"/>
      <c r="S3" s="79" t="s">
        <v>64</v>
      </c>
      <c r="T3" s="79"/>
      <c r="U3" s="79"/>
      <c r="V3" s="79"/>
      <c r="W3" s="79"/>
      <c r="X3" s="79"/>
      <c r="Y3" s="79"/>
      <c r="Z3" s="79"/>
    </row>
    <row r="4" spans="1:26" ht="78" customHeight="1" x14ac:dyDescent="0.2">
      <c r="A4" s="22" t="s">
        <v>20</v>
      </c>
      <c r="B4" s="46" t="s">
        <v>21</v>
      </c>
      <c r="C4" s="47" t="s">
        <v>22</v>
      </c>
      <c r="D4" s="47" t="s">
        <v>23</v>
      </c>
      <c r="E4" s="46" t="s">
        <v>24</v>
      </c>
      <c r="F4" s="46" t="s">
        <v>25</v>
      </c>
      <c r="G4" s="46" t="s">
        <v>26</v>
      </c>
      <c r="H4" s="46" t="s">
        <v>27</v>
      </c>
      <c r="I4" s="46" t="s">
        <v>28</v>
      </c>
      <c r="J4" s="46" t="s">
        <v>29</v>
      </c>
      <c r="K4" s="47" t="s">
        <v>22</v>
      </c>
      <c r="L4" s="47" t="s">
        <v>23</v>
      </c>
      <c r="M4" s="46" t="s">
        <v>24</v>
      </c>
      <c r="N4" s="46" t="s">
        <v>25</v>
      </c>
      <c r="O4" s="46" t="s">
        <v>26</v>
      </c>
      <c r="P4" s="46" t="s">
        <v>27</v>
      </c>
      <c r="Q4" s="46" t="s">
        <v>28</v>
      </c>
      <c r="R4" s="46" t="s">
        <v>29</v>
      </c>
      <c r="S4" s="47" t="s">
        <v>22</v>
      </c>
      <c r="T4" s="47" t="s">
        <v>23</v>
      </c>
      <c r="U4" s="46" t="s">
        <v>24</v>
      </c>
      <c r="V4" s="46" t="s">
        <v>25</v>
      </c>
      <c r="W4" s="46" t="s">
        <v>26</v>
      </c>
      <c r="X4" s="46" t="s">
        <v>27</v>
      </c>
      <c r="Y4" s="46" t="s">
        <v>28</v>
      </c>
      <c r="Z4" s="46" t="s">
        <v>29</v>
      </c>
    </row>
    <row r="5" spans="1:26" x14ac:dyDescent="0.2">
      <c r="A5" s="24" t="s">
        <v>33</v>
      </c>
      <c r="B5" s="25">
        <v>87240</v>
      </c>
      <c r="C5" s="25" t="s">
        <v>37</v>
      </c>
      <c r="D5" s="25" t="s">
        <v>37</v>
      </c>
      <c r="E5" s="26">
        <v>5.4855</v>
      </c>
      <c r="F5" s="26">
        <v>6.0145</v>
      </c>
      <c r="G5" s="27">
        <f>E5</f>
        <v>5.4855</v>
      </c>
      <c r="H5" s="27">
        <f>93%*G5</f>
        <v>5.101515</v>
      </c>
      <c r="I5" s="27">
        <f>F5</f>
        <v>6.0145</v>
      </c>
      <c r="J5" s="27">
        <f>H5+I5</f>
        <v>11.116015000000001</v>
      </c>
      <c r="K5" s="28" t="s">
        <v>37</v>
      </c>
      <c r="L5" s="28" t="s">
        <v>37</v>
      </c>
      <c r="M5" s="26">
        <v>19.556999999999999</v>
      </c>
      <c r="N5" s="26">
        <v>21.443000000000001</v>
      </c>
      <c r="O5" s="26">
        <f>M5</f>
        <v>19.556999999999999</v>
      </c>
      <c r="P5" s="26">
        <f>93%*O5</f>
        <v>18.188009999999998</v>
      </c>
      <c r="Q5" s="26">
        <f>N5</f>
        <v>21.443000000000001</v>
      </c>
      <c r="R5" s="26">
        <f>Q5+P5</f>
        <v>39.631010000000003</v>
      </c>
      <c r="S5" s="28" t="s">
        <v>37</v>
      </c>
      <c r="T5" s="28" t="s">
        <v>37</v>
      </c>
      <c r="U5" s="26">
        <v>32.436</v>
      </c>
      <c r="V5" s="26">
        <v>35.564</v>
      </c>
      <c r="W5" s="26">
        <f>U5</f>
        <v>32.436</v>
      </c>
      <c r="X5" s="26">
        <f>93%*W5</f>
        <v>30.165480000000002</v>
      </c>
      <c r="Y5" s="26">
        <f>V5</f>
        <v>35.564</v>
      </c>
      <c r="Z5" s="26">
        <f>Y5+X5</f>
        <v>65.729479999999995</v>
      </c>
    </row>
    <row r="6" spans="1:26" ht="24" x14ac:dyDescent="0.2">
      <c r="A6" s="24" t="s">
        <v>34</v>
      </c>
      <c r="B6" s="25">
        <v>87504</v>
      </c>
      <c r="C6" s="25" t="s">
        <v>37</v>
      </c>
      <c r="D6" s="25" t="s">
        <v>37</v>
      </c>
      <c r="E6" s="26">
        <v>3.892198</v>
      </c>
      <c r="F6" s="26">
        <v>4.893802</v>
      </c>
      <c r="G6" s="27">
        <f>E6</f>
        <v>3.892198</v>
      </c>
      <c r="H6" s="27">
        <f t="shared" ref="H6:H69" si="0">93%*G6</f>
        <v>3.6197441400000003</v>
      </c>
      <c r="I6" s="27">
        <f t="shared" ref="I6:I69" si="1">F6</f>
        <v>4.893802</v>
      </c>
      <c r="J6" s="27">
        <f t="shared" ref="J6:J69" si="2">H6+I6</f>
        <v>8.5135461400000008</v>
      </c>
      <c r="K6" s="28" t="s">
        <v>37</v>
      </c>
      <c r="L6" s="28" t="s">
        <v>37</v>
      </c>
      <c r="M6" s="26">
        <v>13.876532000000001</v>
      </c>
      <c r="N6" s="26">
        <v>17.447468000000004</v>
      </c>
      <c r="O6" s="26">
        <f t="shared" ref="O6:O69" si="3">M6</f>
        <v>13.876532000000001</v>
      </c>
      <c r="P6" s="26">
        <f t="shared" ref="P6:P69" si="4">93%*O6</f>
        <v>12.905174760000001</v>
      </c>
      <c r="Q6" s="26">
        <f t="shared" ref="Q6:Q69" si="5">N6</f>
        <v>17.447468000000004</v>
      </c>
      <c r="R6" s="26">
        <f t="shared" ref="R6:R69" si="6">Q6+P6</f>
        <v>30.352642760000005</v>
      </c>
      <c r="S6" s="28" t="s">
        <v>37</v>
      </c>
      <c r="T6" s="28" t="s">
        <v>37</v>
      </c>
      <c r="U6" s="26">
        <v>23.014735999999999</v>
      </c>
      <c r="V6" s="26">
        <v>28.937264000000003</v>
      </c>
      <c r="W6" s="26">
        <f t="shared" ref="W6:W69" si="7">U6</f>
        <v>23.014735999999999</v>
      </c>
      <c r="X6" s="26">
        <f t="shared" ref="X6:X69" si="8">93%*W6</f>
        <v>21.403704480000002</v>
      </c>
      <c r="Y6" s="26">
        <f t="shared" ref="Y6:Y69" si="9">V6</f>
        <v>28.937264000000003</v>
      </c>
      <c r="Z6" s="26">
        <f t="shared" ref="Z6:Z69" si="10">Y6+X6</f>
        <v>50.340968480000001</v>
      </c>
    </row>
    <row r="7" spans="1:26" ht="24" x14ac:dyDescent="0.2">
      <c r="A7" s="24" t="s">
        <v>157</v>
      </c>
      <c r="B7" s="25">
        <v>50058</v>
      </c>
      <c r="C7" s="25" t="s">
        <v>37</v>
      </c>
      <c r="D7" s="25" t="s">
        <v>37</v>
      </c>
      <c r="E7" s="26">
        <v>1.0902229999999999</v>
      </c>
      <c r="F7" s="26">
        <v>1.3707770000000001</v>
      </c>
      <c r="G7" s="27">
        <f t="shared" ref="G7:G69" si="11">E7</f>
        <v>1.0902229999999999</v>
      </c>
      <c r="H7" s="27">
        <f t="shared" si="0"/>
        <v>1.01390739</v>
      </c>
      <c r="I7" s="27">
        <f t="shared" si="1"/>
        <v>1.3707770000000001</v>
      </c>
      <c r="J7" s="27">
        <f t="shared" si="2"/>
        <v>2.3846843900000003</v>
      </c>
      <c r="K7" s="28" t="s">
        <v>37</v>
      </c>
      <c r="L7" s="28" t="s">
        <v>37</v>
      </c>
      <c r="M7" s="26">
        <v>3.8868819999999995</v>
      </c>
      <c r="N7" s="26">
        <v>4.8871180000000001</v>
      </c>
      <c r="O7" s="26">
        <f t="shared" si="3"/>
        <v>3.8868819999999995</v>
      </c>
      <c r="P7" s="26">
        <f t="shared" si="4"/>
        <v>3.6148002599999995</v>
      </c>
      <c r="Q7" s="26">
        <f t="shared" si="5"/>
        <v>4.8871180000000001</v>
      </c>
      <c r="R7" s="26">
        <f t="shared" si="6"/>
        <v>8.5019182600000001</v>
      </c>
      <c r="S7" s="28" t="s">
        <v>37</v>
      </c>
      <c r="T7" s="28" t="s">
        <v>37</v>
      </c>
      <c r="U7" s="26">
        <v>6.446536</v>
      </c>
      <c r="V7" s="26">
        <v>8.1054640000000013</v>
      </c>
      <c r="W7" s="26">
        <f t="shared" si="7"/>
        <v>6.446536</v>
      </c>
      <c r="X7" s="26">
        <f t="shared" si="8"/>
        <v>5.9952784800000005</v>
      </c>
      <c r="Y7" s="26">
        <f t="shared" si="9"/>
        <v>8.1054640000000013</v>
      </c>
      <c r="Z7" s="26">
        <f t="shared" si="10"/>
        <v>14.100742480000001</v>
      </c>
    </row>
    <row r="8" spans="1:26" x14ac:dyDescent="0.2">
      <c r="A8" s="24" t="s">
        <v>68</v>
      </c>
      <c r="B8" s="25">
        <v>3200</v>
      </c>
      <c r="C8" s="25" t="s">
        <v>37</v>
      </c>
      <c r="D8" s="25" t="s">
        <v>37</v>
      </c>
      <c r="E8" s="25" t="s">
        <v>37</v>
      </c>
      <c r="F8" s="25" t="s">
        <v>37</v>
      </c>
      <c r="G8" s="25" t="s">
        <v>37</v>
      </c>
      <c r="H8" s="25" t="s">
        <v>37</v>
      </c>
      <c r="I8" s="25" t="s">
        <v>37</v>
      </c>
      <c r="J8" s="27">
        <v>0.18</v>
      </c>
      <c r="K8" s="28" t="s">
        <v>37</v>
      </c>
      <c r="L8" s="28" t="s">
        <v>37</v>
      </c>
      <c r="M8" s="26" t="s">
        <v>37</v>
      </c>
      <c r="N8" s="26" t="s">
        <v>37</v>
      </c>
      <c r="O8" s="26" t="str">
        <f t="shared" si="3"/>
        <v>N/A</v>
      </c>
      <c r="P8" s="26" t="s">
        <v>37</v>
      </c>
      <c r="Q8" s="26" t="str">
        <f t="shared" si="5"/>
        <v>N/A</v>
      </c>
      <c r="R8" s="26">
        <v>0.66</v>
      </c>
      <c r="S8" s="28" t="s">
        <v>37</v>
      </c>
      <c r="T8" s="28" t="s">
        <v>37</v>
      </c>
      <c r="U8" s="28" t="s">
        <v>37</v>
      </c>
      <c r="V8" s="28" t="s">
        <v>37</v>
      </c>
      <c r="W8" s="28" t="s">
        <v>37</v>
      </c>
      <c r="X8" s="28" t="s">
        <v>37</v>
      </c>
      <c r="Y8" s="28" t="s">
        <v>37</v>
      </c>
      <c r="Z8" s="26">
        <v>0.66</v>
      </c>
    </row>
    <row r="9" spans="1:26" ht="36" x14ac:dyDescent="0.2">
      <c r="A9" s="24" t="s">
        <v>43</v>
      </c>
      <c r="B9" s="25">
        <v>3034</v>
      </c>
      <c r="C9" s="25" t="s">
        <v>37</v>
      </c>
      <c r="D9" s="25" t="s">
        <v>37</v>
      </c>
      <c r="E9" s="26">
        <v>1.3132999999999999E-2</v>
      </c>
      <c r="F9" s="26">
        <v>9.866999999999999E-3</v>
      </c>
      <c r="G9" s="27">
        <f t="shared" si="11"/>
        <v>1.3132999999999999E-2</v>
      </c>
      <c r="H9" s="27">
        <f t="shared" si="0"/>
        <v>1.2213689999999999E-2</v>
      </c>
      <c r="I9" s="27">
        <f t="shared" si="1"/>
        <v>9.866999999999999E-3</v>
      </c>
      <c r="J9" s="27">
        <f t="shared" si="2"/>
        <v>2.208069E-2</v>
      </c>
      <c r="K9" s="28" t="s">
        <v>37</v>
      </c>
      <c r="L9" s="28" t="s">
        <v>37</v>
      </c>
      <c r="M9" s="26">
        <v>4.6821999999999996E-2</v>
      </c>
      <c r="N9" s="26">
        <v>3.5178000000000001E-2</v>
      </c>
      <c r="O9" s="26">
        <f t="shared" si="3"/>
        <v>4.6821999999999996E-2</v>
      </c>
      <c r="P9" s="26">
        <f t="shared" si="4"/>
        <v>4.354446E-2</v>
      </c>
      <c r="Q9" s="26">
        <f t="shared" si="5"/>
        <v>3.5178000000000001E-2</v>
      </c>
      <c r="R9" s="26">
        <f t="shared" si="6"/>
        <v>7.8722459999999994E-2</v>
      </c>
      <c r="S9" s="28" t="s">
        <v>37</v>
      </c>
      <c r="T9" s="28" t="s">
        <v>37</v>
      </c>
      <c r="U9" s="26">
        <v>7.7656000000000003E-2</v>
      </c>
      <c r="V9" s="26">
        <v>5.8344E-2</v>
      </c>
      <c r="W9" s="26">
        <f t="shared" si="7"/>
        <v>7.7656000000000003E-2</v>
      </c>
      <c r="X9" s="26">
        <f t="shared" si="8"/>
        <v>7.2220080000000006E-2</v>
      </c>
      <c r="Y9" s="26">
        <f t="shared" si="9"/>
        <v>5.8344E-2</v>
      </c>
      <c r="Z9" s="26">
        <f t="shared" si="10"/>
        <v>0.13056408</v>
      </c>
    </row>
    <row r="10" spans="1:26" s="29" customFormat="1" x14ac:dyDescent="0.2">
      <c r="A10" s="24" t="s">
        <v>46</v>
      </c>
      <c r="B10" s="25">
        <v>361</v>
      </c>
      <c r="C10" s="25" t="s">
        <v>37</v>
      </c>
      <c r="D10" s="25" t="s">
        <v>37</v>
      </c>
      <c r="E10" s="26">
        <v>0</v>
      </c>
      <c r="F10" s="26">
        <v>0</v>
      </c>
      <c r="G10" s="27">
        <f t="shared" si="11"/>
        <v>0</v>
      </c>
      <c r="H10" s="27">
        <f t="shared" si="0"/>
        <v>0</v>
      </c>
      <c r="I10" s="27">
        <f t="shared" si="1"/>
        <v>0</v>
      </c>
      <c r="J10" s="27">
        <f t="shared" si="2"/>
        <v>0</v>
      </c>
      <c r="K10" s="28" t="s">
        <v>37</v>
      </c>
      <c r="L10" s="28" t="s">
        <v>37</v>
      </c>
      <c r="M10" s="26">
        <v>0</v>
      </c>
      <c r="N10" s="26">
        <v>0</v>
      </c>
      <c r="O10" s="26">
        <f t="shared" si="3"/>
        <v>0</v>
      </c>
      <c r="P10" s="26">
        <f t="shared" si="4"/>
        <v>0</v>
      </c>
      <c r="Q10" s="26">
        <f t="shared" si="5"/>
        <v>0</v>
      </c>
      <c r="R10" s="26">
        <f t="shared" si="6"/>
        <v>0</v>
      </c>
      <c r="S10" s="28" t="s">
        <v>37</v>
      </c>
      <c r="T10" s="28" t="s">
        <v>37</v>
      </c>
      <c r="U10" s="26">
        <v>0</v>
      </c>
      <c r="V10" s="26">
        <v>0</v>
      </c>
      <c r="W10" s="26">
        <f t="shared" si="7"/>
        <v>0</v>
      </c>
      <c r="X10" s="26">
        <f t="shared" si="8"/>
        <v>0</v>
      </c>
      <c r="Y10" s="26">
        <f t="shared" si="9"/>
        <v>0</v>
      </c>
      <c r="Z10" s="26">
        <f t="shared" si="10"/>
        <v>0</v>
      </c>
    </row>
    <row r="11" spans="1:26" ht="24" x14ac:dyDescent="0.2">
      <c r="A11" s="24" t="s">
        <v>182</v>
      </c>
      <c r="B11" s="25">
        <v>958</v>
      </c>
      <c r="C11" s="25" t="s">
        <v>37</v>
      </c>
      <c r="D11" s="25" t="s">
        <v>37</v>
      </c>
      <c r="E11" s="26">
        <v>0</v>
      </c>
      <c r="F11" s="26">
        <v>0</v>
      </c>
      <c r="G11" s="27">
        <f t="shared" si="11"/>
        <v>0</v>
      </c>
      <c r="H11" s="27">
        <f t="shared" si="0"/>
        <v>0</v>
      </c>
      <c r="I11" s="27">
        <f t="shared" si="1"/>
        <v>0</v>
      </c>
      <c r="J11" s="27">
        <f t="shared" si="2"/>
        <v>0</v>
      </c>
      <c r="K11" s="28" t="s">
        <v>37</v>
      </c>
      <c r="L11" s="28" t="s">
        <v>37</v>
      </c>
      <c r="M11" s="26">
        <v>0</v>
      </c>
      <c r="N11" s="26">
        <v>0</v>
      </c>
      <c r="O11" s="26">
        <f t="shared" si="3"/>
        <v>0</v>
      </c>
      <c r="P11" s="26">
        <f t="shared" si="4"/>
        <v>0</v>
      </c>
      <c r="Q11" s="26">
        <f t="shared" si="5"/>
        <v>0</v>
      </c>
      <c r="R11" s="26">
        <f t="shared" si="6"/>
        <v>0</v>
      </c>
      <c r="S11" s="28" t="s">
        <v>37</v>
      </c>
      <c r="T11" s="28" t="s">
        <v>37</v>
      </c>
      <c r="U11" s="26">
        <v>0</v>
      </c>
      <c r="V11" s="26">
        <v>0</v>
      </c>
      <c r="W11" s="26">
        <f t="shared" si="7"/>
        <v>0</v>
      </c>
      <c r="X11" s="26">
        <f t="shared" si="8"/>
        <v>0</v>
      </c>
      <c r="Y11" s="26">
        <f t="shared" si="9"/>
        <v>0</v>
      </c>
      <c r="Z11" s="26">
        <f t="shared" si="10"/>
        <v>0</v>
      </c>
    </row>
    <row r="12" spans="1:26" ht="24" x14ac:dyDescent="0.2">
      <c r="A12" s="24" t="s">
        <v>78</v>
      </c>
      <c r="B12" s="25">
        <v>15</v>
      </c>
      <c r="C12" s="25" t="s">
        <v>37</v>
      </c>
      <c r="D12" s="25" t="s">
        <v>37</v>
      </c>
      <c r="E12" s="26">
        <v>0</v>
      </c>
      <c r="F12" s="26">
        <v>0</v>
      </c>
      <c r="G12" s="27">
        <f t="shared" si="11"/>
        <v>0</v>
      </c>
      <c r="H12" s="27">
        <f t="shared" si="0"/>
        <v>0</v>
      </c>
      <c r="I12" s="27">
        <f t="shared" si="1"/>
        <v>0</v>
      </c>
      <c r="J12" s="27">
        <f t="shared" si="2"/>
        <v>0</v>
      </c>
      <c r="K12" s="28" t="s">
        <v>37</v>
      </c>
      <c r="L12" s="28" t="s">
        <v>37</v>
      </c>
      <c r="M12" s="26">
        <v>0</v>
      </c>
      <c r="N12" s="26">
        <v>0</v>
      </c>
      <c r="O12" s="26">
        <f t="shared" si="3"/>
        <v>0</v>
      </c>
      <c r="P12" s="26">
        <f t="shared" si="4"/>
        <v>0</v>
      </c>
      <c r="Q12" s="26">
        <f t="shared" si="5"/>
        <v>0</v>
      </c>
      <c r="R12" s="26">
        <f t="shared" si="6"/>
        <v>0</v>
      </c>
      <c r="S12" s="28" t="s">
        <v>37</v>
      </c>
      <c r="T12" s="28" t="s">
        <v>37</v>
      </c>
      <c r="U12" s="26">
        <v>0</v>
      </c>
      <c r="V12" s="26">
        <v>0</v>
      </c>
      <c r="W12" s="26">
        <f t="shared" si="7"/>
        <v>0</v>
      </c>
      <c r="X12" s="26">
        <f t="shared" si="8"/>
        <v>0</v>
      </c>
      <c r="Y12" s="26">
        <f t="shared" si="9"/>
        <v>0</v>
      </c>
      <c r="Z12" s="26">
        <f t="shared" si="10"/>
        <v>0</v>
      </c>
    </row>
    <row r="13" spans="1:26" ht="24" x14ac:dyDescent="0.2">
      <c r="A13" s="24" t="s">
        <v>183</v>
      </c>
      <c r="B13" s="25">
        <v>2</v>
      </c>
      <c r="C13" s="25" t="s">
        <v>37</v>
      </c>
      <c r="D13" s="25" t="s">
        <v>37</v>
      </c>
      <c r="E13" s="26">
        <v>0</v>
      </c>
      <c r="F13" s="26">
        <v>0</v>
      </c>
      <c r="G13" s="27">
        <f t="shared" si="11"/>
        <v>0</v>
      </c>
      <c r="H13" s="27">
        <f t="shared" si="0"/>
        <v>0</v>
      </c>
      <c r="I13" s="27">
        <f t="shared" si="1"/>
        <v>0</v>
      </c>
      <c r="J13" s="27">
        <f t="shared" si="2"/>
        <v>0</v>
      </c>
      <c r="K13" s="28" t="s">
        <v>37</v>
      </c>
      <c r="L13" s="28" t="s">
        <v>37</v>
      </c>
      <c r="M13" s="26">
        <v>0</v>
      </c>
      <c r="N13" s="26">
        <v>0</v>
      </c>
      <c r="O13" s="26">
        <f t="shared" si="3"/>
        <v>0</v>
      </c>
      <c r="P13" s="26">
        <f t="shared" si="4"/>
        <v>0</v>
      </c>
      <c r="Q13" s="26">
        <f t="shared" si="5"/>
        <v>0</v>
      </c>
      <c r="R13" s="26">
        <f t="shared" si="6"/>
        <v>0</v>
      </c>
      <c r="S13" s="28" t="s">
        <v>37</v>
      </c>
      <c r="T13" s="28" t="s">
        <v>37</v>
      </c>
      <c r="U13" s="26">
        <v>0</v>
      </c>
      <c r="V13" s="26">
        <v>0</v>
      </c>
      <c r="W13" s="26">
        <f t="shared" si="7"/>
        <v>0</v>
      </c>
      <c r="X13" s="26">
        <f t="shared" si="8"/>
        <v>0</v>
      </c>
      <c r="Y13" s="26">
        <f t="shared" si="9"/>
        <v>0</v>
      </c>
      <c r="Z13" s="26">
        <f t="shared" si="10"/>
        <v>0</v>
      </c>
    </row>
    <row r="14" spans="1:26" x14ac:dyDescent="0.2">
      <c r="A14" s="24" t="s">
        <v>155</v>
      </c>
      <c r="B14" s="25">
        <v>28</v>
      </c>
      <c r="C14" s="25" t="s">
        <v>37</v>
      </c>
      <c r="D14" s="25" t="s">
        <v>37</v>
      </c>
      <c r="E14" s="26">
        <v>0</v>
      </c>
      <c r="F14" s="26">
        <v>0</v>
      </c>
      <c r="G14" s="27">
        <f t="shared" si="11"/>
        <v>0</v>
      </c>
      <c r="H14" s="27">
        <f t="shared" si="0"/>
        <v>0</v>
      </c>
      <c r="I14" s="27">
        <f t="shared" si="1"/>
        <v>0</v>
      </c>
      <c r="J14" s="27">
        <f t="shared" si="2"/>
        <v>0</v>
      </c>
      <c r="K14" s="28" t="s">
        <v>37</v>
      </c>
      <c r="L14" s="28" t="s">
        <v>37</v>
      </c>
      <c r="M14" s="26">
        <v>0</v>
      </c>
      <c r="N14" s="26">
        <v>0</v>
      </c>
      <c r="O14" s="26">
        <f t="shared" si="3"/>
        <v>0</v>
      </c>
      <c r="P14" s="26">
        <f t="shared" si="4"/>
        <v>0</v>
      </c>
      <c r="Q14" s="26">
        <f t="shared" si="5"/>
        <v>0</v>
      </c>
      <c r="R14" s="26">
        <f t="shared" si="6"/>
        <v>0</v>
      </c>
      <c r="S14" s="28" t="s">
        <v>37</v>
      </c>
      <c r="T14" s="28" t="s">
        <v>37</v>
      </c>
      <c r="U14" s="26">
        <v>0</v>
      </c>
      <c r="V14" s="26">
        <v>0</v>
      </c>
      <c r="W14" s="26">
        <f t="shared" si="7"/>
        <v>0</v>
      </c>
      <c r="X14" s="26">
        <f t="shared" si="8"/>
        <v>0</v>
      </c>
      <c r="Y14" s="26">
        <f t="shared" si="9"/>
        <v>0</v>
      </c>
      <c r="Z14" s="26">
        <f t="shared" si="10"/>
        <v>0</v>
      </c>
    </row>
    <row r="15" spans="1:26" ht="24" x14ac:dyDescent="0.2">
      <c r="A15" s="24" t="s">
        <v>184</v>
      </c>
      <c r="B15" s="25">
        <v>1</v>
      </c>
      <c r="C15" s="25" t="s">
        <v>37</v>
      </c>
      <c r="D15" s="25" t="s">
        <v>37</v>
      </c>
      <c r="E15" s="26">
        <v>0</v>
      </c>
      <c r="F15" s="26">
        <v>0</v>
      </c>
      <c r="G15" s="27">
        <f t="shared" si="11"/>
        <v>0</v>
      </c>
      <c r="H15" s="27">
        <f t="shared" si="0"/>
        <v>0</v>
      </c>
      <c r="I15" s="27">
        <f t="shared" si="1"/>
        <v>0</v>
      </c>
      <c r="J15" s="27">
        <f t="shared" si="2"/>
        <v>0</v>
      </c>
      <c r="K15" s="28" t="s">
        <v>37</v>
      </c>
      <c r="L15" s="28" t="s">
        <v>37</v>
      </c>
      <c r="M15" s="26">
        <v>0</v>
      </c>
      <c r="N15" s="26">
        <v>0</v>
      </c>
      <c r="O15" s="26">
        <f t="shared" si="3"/>
        <v>0</v>
      </c>
      <c r="P15" s="26">
        <f t="shared" si="4"/>
        <v>0</v>
      </c>
      <c r="Q15" s="26">
        <f t="shared" si="5"/>
        <v>0</v>
      </c>
      <c r="R15" s="26">
        <f t="shared" si="6"/>
        <v>0</v>
      </c>
      <c r="S15" s="28" t="s">
        <v>37</v>
      </c>
      <c r="T15" s="28" t="s">
        <v>37</v>
      </c>
      <c r="U15" s="26">
        <v>0</v>
      </c>
      <c r="V15" s="26">
        <v>0</v>
      </c>
      <c r="W15" s="26">
        <f t="shared" si="7"/>
        <v>0</v>
      </c>
      <c r="X15" s="26">
        <f t="shared" si="8"/>
        <v>0</v>
      </c>
      <c r="Y15" s="26">
        <f t="shared" si="9"/>
        <v>0</v>
      </c>
      <c r="Z15" s="26">
        <f t="shared" si="10"/>
        <v>0</v>
      </c>
    </row>
    <row r="16" spans="1:26" ht="24" x14ac:dyDescent="0.2">
      <c r="A16" s="24" t="s">
        <v>167</v>
      </c>
      <c r="B16" s="25">
        <v>3</v>
      </c>
      <c r="C16" s="25" t="s">
        <v>37</v>
      </c>
      <c r="D16" s="25" t="s">
        <v>37</v>
      </c>
      <c r="E16" s="26">
        <v>0</v>
      </c>
      <c r="F16" s="26">
        <v>0</v>
      </c>
      <c r="G16" s="27">
        <f t="shared" si="11"/>
        <v>0</v>
      </c>
      <c r="H16" s="27">
        <f t="shared" si="0"/>
        <v>0</v>
      </c>
      <c r="I16" s="27">
        <f t="shared" si="1"/>
        <v>0</v>
      </c>
      <c r="J16" s="27">
        <f t="shared" si="2"/>
        <v>0</v>
      </c>
      <c r="K16" s="28" t="s">
        <v>37</v>
      </c>
      <c r="L16" s="28" t="s">
        <v>37</v>
      </c>
      <c r="M16" s="26">
        <v>0</v>
      </c>
      <c r="N16" s="26">
        <v>0</v>
      </c>
      <c r="O16" s="26">
        <f t="shared" si="3"/>
        <v>0</v>
      </c>
      <c r="P16" s="26">
        <f t="shared" si="4"/>
        <v>0</v>
      </c>
      <c r="Q16" s="26">
        <f t="shared" si="5"/>
        <v>0</v>
      </c>
      <c r="R16" s="26">
        <f t="shared" si="6"/>
        <v>0</v>
      </c>
      <c r="S16" s="28" t="s">
        <v>37</v>
      </c>
      <c r="T16" s="28" t="s">
        <v>37</v>
      </c>
      <c r="U16" s="26">
        <v>0</v>
      </c>
      <c r="V16" s="26">
        <v>0</v>
      </c>
      <c r="W16" s="26">
        <f t="shared" si="7"/>
        <v>0</v>
      </c>
      <c r="X16" s="26">
        <f t="shared" si="8"/>
        <v>0</v>
      </c>
      <c r="Y16" s="26">
        <f t="shared" si="9"/>
        <v>0</v>
      </c>
      <c r="Z16" s="26">
        <f t="shared" si="10"/>
        <v>0</v>
      </c>
    </row>
    <row r="17" spans="1:26" ht="24" x14ac:dyDescent="0.2">
      <c r="A17" s="24" t="s">
        <v>89</v>
      </c>
      <c r="B17" s="25">
        <v>86</v>
      </c>
      <c r="C17" s="25" t="s">
        <v>37</v>
      </c>
      <c r="D17" s="25" t="s">
        <v>37</v>
      </c>
      <c r="E17" s="26">
        <v>0</v>
      </c>
      <c r="F17" s="26">
        <v>0</v>
      </c>
      <c r="G17" s="27">
        <f t="shared" si="11"/>
        <v>0</v>
      </c>
      <c r="H17" s="27">
        <f t="shared" si="0"/>
        <v>0</v>
      </c>
      <c r="I17" s="27">
        <f t="shared" si="1"/>
        <v>0</v>
      </c>
      <c r="J17" s="27">
        <f t="shared" si="2"/>
        <v>0</v>
      </c>
      <c r="K17" s="28" t="s">
        <v>37</v>
      </c>
      <c r="L17" s="28" t="s">
        <v>37</v>
      </c>
      <c r="M17" s="26">
        <v>0</v>
      </c>
      <c r="N17" s="26">
        <v>0</v>
      </c>
      <c r="O17" s="26">
        <f t="shared" si="3"/>
        <v>0</v>
      </c>
      <c r="P17" s="26">
        <f t="shared" si="4"/>
        <v>0</v>
      </c>
      <c r="Q17" s="26">
        <f t="shared" si="5"/>
        <v>0</v>
      </c>
      <c r="R17" s="26">
        <f t="shared" si="6"/>
        <v>0</v>
      </c>
      <c r="S17" s="28" t="s">
        <v>37</v>
      </c>
      <c r="T17" s="28" t="s">
        <v>37</v>
      </c>
      <c r="U17" s="26">
        <v>0</v>
      </c>
      <c r="V17" s="26">
        <v>0</v>
      </c>
      <c r="W17" s="26">
        <f t="shared" si="7"/>
        <v>0</v>
      </c>
      <c r="X17" s="26">
        <f t="shared" si="8"/>
        <v>0</v>
      </c>
      <c r="Y17" s="26">
        <f t="shared" si="9"/>
        <v>0</v>
      </c>
      <c r="Z17" s="26">
        <f t="shared" si="10"/>
        <v>0</v>
      </c>
    </row>
    <row r="18" spans="1:26" ht="24" x14ac:dyDescent="0.2">
      <c r="A18" s="24" t="s">
        <v>130</v>
      </c>
      <c r="B18" s="25">
        <v>3</v>
      </c>
      <c r="C18" s="25" t="s">
        <v>37</v>
      </c>
      <c r="D18" s="25" t="s">
        <v>37</v>
      </c>
      <c r="E18" s="26">
        <v>0</v>
      </c>
      <c r="F18" s="26">
        <v>0</v>
      </c>
      <c r="G18" s="27">
        <f t="shared" si="11"/>
        <v>0</v>
      </c>
      <c r="H18" s="27">
        <f t="shared" si="0"/>
        <v>0</v>
      </c>
      <c r="I18" s="27">
        <f t="shared" si="1"/>
        <v>0</v>
      </c>
      <c r="J18" s="27">
        <f t="shared" si="2"/>
        <v>0</v>
      </c>
      <c r="K18" s="28" t="s">
        <v>37</v>
      </c>
      <c r="L18" s="28" t="s">
        <v>37</v>
      </c>
      <c r="M18" s="26">
        <v>0</v>
      </c>
      <c r="N18" s="26">
        <v>0</v>
      </c>
      <c r="O18" s="26">
        <f t="shared" si="3"/>
        <v>0</v>
      </c>
      <c r="P18" s="26">
        <f t="shared" si="4"/>
        <v>0</v>
      </c>
      <c r="Q18" s="26">
        <f t="shared" si="5"/>
        <v>0</v>
      </c>
      <c r="R18" s="26">
        <f t="shared" si="6"/>
        <v>0</v>
      </c>
      <c r="S18" s="28" t="s">
        <v>37</v>
      </c>
      <c r="T18" s="28" t="s">
        <v>37</v>
      </c>
      <c r="U18" s="26">
        <v>0</v>
      </c>
      <c r="V18" s="26">
        <v>0</v>
      </c>
      <c r="W18" s="26">
        <f t="shared" si="7"/>
        <v>0</v>
      </c>
      <c r="X18" s="26">
        <f t="shared" si="8"/>
        <v>0</v>
      </c>
      <c r="Y18" s="26">
        <f t="shared" si="9"/>
        <v>0</v>
      </c>
      <c r="Z18" s="26">
        <f t="shared" si="10"/>
        <v>0</v>
      </c>
    </row>
    <row r="19" spans="1:26" x14ac:dyDescent="0.2">
      <c r="A19" s="24" t="s">
        <v>98</v>
      </c>
      <c r="B19" s="25">
        <v>3</v>
      </c>
      <c r="C19" s="25" t="s">
        <v>37</v>
      </c>
      <c r="D19" s="25" t="s">
        <v>37</v>
      </c>
      <c r="E19" s="26">
        <v>0</v>
      </c>
      <c r="F19" s="26">
        <v>0</v>
      </c>
      <c r="G19" s="27">
        <f t="shared" si="11"/>
        <v>0</v>
      </c>
      <c r="H19" s="27">
        <f t="shared" si="0"/>
        <v>0</v>
      </c>
      <c r="I19" s="27">
        <f t="shared" si="1"/>
        <v>0</v>
      </c>
      <c r="J19" s="27">
        <f t="shared" si="2"/>
        <v>0</v>
      </c>
      <c r="K19" s="28" t="s">
        <v>37</v>
      </c>
      <c r="L19" s="28" t="s">
        <v>37</v>
      </c>
      <c r="M19" s="26">
        <v>0</v>
      </c>
      <c r="N19" s="26">
        <v>0</v>
      </c>
      <c r="O19" s="26">
        <f t="shared" si="3"/>
        <v>0</v>
      </c>
      <c r="P19" s="26">
        <f t="shared" si="4"/>
        <v>0</v>
      </c>
      <c r="Q19" s="26">
        <f t="shared" si="5"/>
        <v>0</v>
      </c>
      <c r="R19" s="26">
        <f t="shared" si="6"/>
        <v>0</v>
      </c>
      <c r="S19" s="28" t="s">
        <v>37</v>
      </c>
      <c r="T19" s="28" t="s">
        <v>37</v>
      </c>
      <c r="U19" s="26">
        <v>0</v>
      </c>
      <c r="V19" s="26">
        <v>0</v>
      </c>
      <c r="W19" s="26">
        <f t="shared" si="7"/>
        <v>0</v>
      </c>
      <c r="X19" s="26">
        <f t="shared" si="8"/>
        <v>0</v>
      </c>
      <c r="Y19" s="26">
        <f t="shared" si="9"/>
        <v>0</v>
      </c>
      <c r="Z19" s="26">
        <f t="shared" si="10"/>
        <v>0</v>
      </c>
    </row>
    <row r="20" spans="1:26" x14ac:dyDescent="0.2">
      <c r="A20" s="24" t="s">
        <v>81</v>
      </c>
      <c r="B20" s="25">
        <v>5</v>
      </c>
      <c r="C20" s="25" t="s">
        <v>37</v>
      </c>
      <c r="D20" s="25" t="s">
        <v>37</v>
      </c>
      <c r="E20" s="26">
        <v>0</v>
      </c>
      <c r="F20" s="26">
        <v>0</v>
      </c>
      <c r="G20" s="27">
        <f t="shared" si="11"/>
        <v>0</v>
      </c>
      <c r="H20" s="27">
        <f t="shared" si="0"/>
        <v>0</v>
      </c>
      <c r="I20" s="27">
        <f t="shared" si="1"/>
        <v>0</v>
      </c>
      <c r="J20" s="27">
        <f t="shared" si="2"/>
        <v>0</v>
      </c>
      <c r="K20" s="28" t="s">
        <v>37</v>
      </c>
      <c r="L20" s="28" t="s">
        <v>37</v>
      </c>
      <c r="M20" s="26">
        <v>0</v>
      </c>
      <c r="N20" s="26">
        <v>0</v>
      </c>
      <c r="O20" s="26">
        <f t="shared" si="3"/>
        <v>0</v>
      </c>
      <c r="P20" s="26">
        <f t="shared" si="4"/>
        <v>0</v>
      </c>
      <c r="Q20" s="26">
        <f t="shared" si="5"/>
        <v>0</v>
      </c>
      <c r="R20" s="26">
        <f t="shared" si="6"/>
        <v>0</v>
      </c>
      <c r="S20" s="28" t="s">
        <v>37</v>
      </c>
      <c r="T20" s="28" t="s">
        <v>37</v>
      </c>
      <c r="U20" s="26">
        <v>0</v>
      </c>
      <c r="V20" s="26">
        <v>0</v>
      </c>
      <c r="W20" s="26">
        <f t="shared" si="7"/>
        <v>0</v>
      </c>
      <c r="X20" s="26">
        <f t="shared" si="8"/>
        <v>0</v>
      </c>
      <c r="Y20" s="26">
        <f t="shared" si="9"/>
        <v>0</v>
      </c>
      <c r="Z20" s="26">
        <f t="shared" si="10"/>
        <v>0</v>
      </c>
    </row>
    <row r="21" spans="1:26" x14ac:dyDescent="0.2">
      <c r="A21" s="24" t="s">
        <v>76</v>
      </c>
      <c r="B21" s="25">
        <v>2</v>
      </c>
      <c r="C21" s="25" t="s">
        <v>37</v>
      </c>
      <c r="D21" s="25" t="s">
        <v>37</v>
      </c>
      <c r="E21" s="26">
        <v>0</v>
      </c>
      <c r="F21" s="26">
        <v>0</v>
      </c>
      <c r="G21" s="27">
        <f t="shared" si="11"/>
        <v>0</v>
      </c>
      <c r="H21" s="27">
        <f t="shared" si="0"/>
        <v>0</v>
      </c>
      <c r="I21" s="27">
        <f t="shared" si="1"/>
        <v>0</v>
      </c>
      <c r="J21" s="27">
        <f t="shared" si="2"/>
        <v>0</v>
      </c>
      <c r="K21" s="28" t="s">
        <v>37</v>
      </c>
      <c r="L21" s="28" t="s">
        <v>37</v>
      </c>
      <c r="M21" s="26">
        <v>0</v>
      </c>
      <c r="N21" s="26">
        <v>0</v>
      </c>
      <c r="O21" s="26">
        <f t="shared" si="3"/>
        <v>0</v>
      </c>
      <c r="P21" s="26">
        <f t="shared" si="4"/>
        <v>0</v>
      </c>
      <c r="Q21" s="26">
        <f t="shared" si="5"/>
        <v>0</v>
      </c>
      <c r="R21" s="26">
        <f t="shared" si="6"/>
        <v>0</v>
      </c>
      <c r="S21" s="28" t="s">
        <v>37</v>
      </c>
      <c r="T21" s="28" t="s">
        <v>37</v>
      </c>
      <c r="U21" s="26">
        <v>0</v>
      </c>
      <c r="V21" s="26">
        <v>0</v>
      </c>
      <c r="W21" s="26">
        <f t="shared" si="7"/>
        <v>0</v>
      </c>
      <c r="X21" s="26">
        <f t="shared" si="8"/>
        <v>0</v>
      </c>
      <c r="Y21" s="26">
        <f t="shared" si="9"/>
        <v>0</v>
      </c>
      <c r="Z21" s="26">
        <f t="shared" si="10"/>
        <v>0</v>
      </c>
    </row>
    <row r="22" spans="1:26" x14ac:dyDescent="0.2">
      <c r="A22" s="24" t="s">
        <v>136</v>
      </c>
      <c r="B22" s="25">
        <v>25</v>
      </c>
      <c r="C22" s="25" t="s">
        <v>37</v>
      </c>
      <c r="D22" s="25" t="s">
        <v>37</v>
      </c>
      <c r="E22" s="26">
        <v>0</v>
      </c>
      <c r="F22" s="26">
        <v>0</v>
      </c>
      <c r="G22" s="27">
        <f t="shared" si="11"/>
        <v>0</v>
      </c>
      <c r="H22" s="27">
        <f t="shared" si="0"/>
        <v>0</v>
      </c>
      <c r="I22" s="27">
        <f t="shared" si="1"/>
        <v>0</v>
      </c>
      <c r="J22" s="27">
        <f t="shared" si="2"/>
        <v>0</v>
      </c>
      <c r="K22" s="28" t="s">
        <v>37</v>
      </c>
      <c r="L22" s="28" t="s">
        <v>37</v>
      </c>
      <c r="M22" s="26">
        <v>0</v>
      </c>
      <c r="N22" s="26">
        <v>0</v>
      </c>
      <c r="O22" s="26">
        <f t="shared" si="3"/>
        <v>0</v>
      </c>
      <c r="P22" s="26">
        <f t="shared" si="4"/>
        <v>0</v>
      </c>
      <c r="Q22" s="26">
        <f t="shared" si="5"/>
        <v>0</v>
      </c>
      <c r="R22" s="26">
        <f t="shared" si="6"/>
        <v>0</v>
      </c>
      <c r="S22" s="28" t="s">
        <v>37</v>
      </c>
      <c r="T22" s="28" t="s">
        <v>37</v>
      </c>
      <c r="U22" s="26">
        <v>0</v>
      </c>
      <c r="V22" s="26">
        <v>0</v>
      </c>
      <c r="W22" s="26">
        <f t="shared" si="7"/>
        <v>0</v>
      </c>
      <c r="X22" s="26">
        <f t="shared" si="8"/>
        <v>0</v>
      </c>
      <c r="Y22" s="26">
        <f t="shared" si="9"/>
        <v>0</v>
      </c>
      <c r="Z22" s="26">
        <f t="shared" si="10"/>
        <v>0</v>
      </c>
    </row>
    <row r="23" spans="1:26" x14ac:dyDescent="0.2">
      <c r="A23" s="24" t="s">
        <v>90</v>
      </c>
      <c r="B23" s="25">
        <v>3</v>
      </c>
      <c r="C23" s="25" t="s">
        <v>37</v>
      </c>
      <c r="D23" s="25" t="s">
        <v>37</v>
      </c>
      <c r="E23" s="26">
        <v>0</v>
      </c>
      <c r="F23" s="26">
        <v>0</v>
      </c>
      <c r="G23" s="27">
        <f t="shared" si="11"/>
        <v>0</v>
      </c>
      <c r="H23" s="27">
        <f t="shared" si="0"/>
        <v>0</v>
      </c>
      <c r="I23" s="27">
        <f t="shared" si="1"/>
        <v>0</v>
      </c>
      <c r="J23" s="27">
        <f t="shared" si="2"/>
        <v>0</v>
      </c>
      <c r="K23" s="28" t="s">
        <v>37</v>
      </c>
      <c r="L23" s="28" t="s">
        <v>37</v>
      </c>
      <c r="M23" s="26">
        <v>0</v>
      </c>
      <c r="N23" s="26">
        <v>0</v>
      </c>
      <c r="O23" s="26">
        <f t="shared" si="3"/>
        <v>0</v>
      </c>
      <c r="P23" s="26">
        <f t="shared" si="4"/>
        <v>0</v>
      </c>
      <c r="Q23" s="26">
        <f t="shared" si="5"/>
        <v>0</v>
      </c>
      <c r="R23" s="26">
        <f t="shared" si="6"/>
        <v>0</v>
      </c>
      <c r="S23" s="28" t="s">
        <v>37</v>
      </c>
      <c r="T23" s="28" t="s">
        <v>37</v>
      </c>
      <c r="U23" s="26">
        <v>0</v>
      </c>
      <c r="V23" s="26">
        <v>0</v>
      </c>
      <c r="W23" s="26">
        <f t="shared" si="7"/>
        <v>0</v>
      </c>
      <c r="X23" s="26">
        <f t="shared" si="8"/>
        <v>0</v>
      </c>
      <c r="Y23" s="26">
        <f t="shared" si="9"/>
        <v>0</v>
      </c>
      <c r="Z23" s="26">
        <f t="shared" si="10"/>
        <v>0</v>
      </c>
    </row>
    <row r="24" spans="1:26" x14ac:dyDescent="0.2">
      <c r="A24" s="24" t="s">
        <v>99</v>
      </c>
      <c r="B24" s="25">
        <v>92</v>
      </c>
      <c r="C24" s="25" t="s">
        <v>37</v>
      </c>
      <c r="D24" s="25" t="s">
        <v>37</v>
      </c>
      <c r="E24" s="26">
        <v>0</v>
      </c>
      <c r="F24" s="26">
        <v>0</v>
      </c>
      <c r="G24" s="27">
        <f t="shared" si="11"/>
        <v>0</v>
      </c>
      <c r="H24" s="27">
        <f t="shared" si="0"/>
        <v>0</v>
      </c>
      <c r="I24" s="27">
        <f t="shared" si="1"/>
        <v>0</v>
      </c>
      <c r="J24" s="27">
        <f t="shared" si="2"/>
        <v>0</v>
      </c>
      <c r="K24" s="28" t="s">
        <v>37</v>
      </c>
      <c r="L24" s="28" t="s">
        <v>37</v>
      </c>
      <c r="M24" s="26">
        <v>0</v>
      </c>
      <c r="N24" s="26">
        <v>0</v>
      </c>
      <c r="O24" s="26">
        <f t="shared" si="3"/>
        <v>0</v>
      </c>
      <c r="P24" s="26">
        <f t="shared" si="4"/>
        <v>0</v>
      </c>
      <c r="Q24" s="26">
        <f t="shared" si="5"/>
        <v>0</v>
      </c>
      <c r="R24" s="26">
        <f t="shared" si="6"/>
        <v>0</v>
      </c>
      <c r="S24" s="28" t="s">
        <v>37</v>
      </c>
      <c r="T24" s="28" t="s">
        <v>37</v>
      </c>
      <c r="U24" s="26">
        <v>0</v>
      </c>
      <c r="V24" s="26">
        <v>0</v>
      </c>
      <c r="W24" s="26">
        <f t="shared" si="7"/>
        <v>0</v>
      </c>
      <c r="X24" s="26">
        <f t="shared" si="8"/>
        <v>0</v>
      </c>
      <c r="Y24" s="26">
        <f t="shared" si="9"/>
        <v>0</v>
      </c>
      <c r="Z24" s="26">
        <f t="shared" si="10"/>
        <v>0</v>
      </c>
    </row>
    <row r="25" spans="1:26" ht="24" x14ac:dyDescent="0.2">
      <c r="A25" s="24" t="s">
        <v>100</v>
      </c>
      <c r="B25" s="25">
        <v>110</v>
      </c>
      <c r="C25" s="25" t="s">
        <v>37</v>
      </c>
      <c r="D25" s="25" t="s">
        <v>37</v>
      </c>
      <c r="E25" s="26">
        <v>0</v>
      </c>
      <c r="F25" s="26">
        <v>0</v>
      </c>
      <c r="G25" s="27">
        <f t="shared" si="11"/>
        <v>0</v>
      </c>
      <c r="H25" s="27">
        <f t="shared" si="0"/>
        <v>0</v>
      </c>
      <c r="I25" s="27">
        <f t="shared" si="1"/>
        <v>0</v>
      </c>
      <c r="J25" s="27">
        <f t="shared" si="2"/>
        <v>0</v>
      </c>
      <c r="K25" s="28" t="s">
        <v>37</v>
      </c>
      <c r="L25" s="28" t="s">
        <v>37</v>
      </c>
      <c r="M25" s="26">
        <v>0</v>
      </c>
      <c r="N25" s="26">
        <v>0</v>
      </c>
      <c r="O25" s="26">
        <f t="shared" si="3"/>
        <v>0</v>
      </c>
      <c r="P25" s="26">
        <f t="shared" si="4"/>
        <v>0</v>
      </c>
      <c r="Q25" s="26">
        <f t="shared" si="5"/>
        <v>0</v>
      </c>
      <c r="R25" s="26">
        <f t="shared" si="6"/>
        <v>0</v>
      </c>
      <c r="S25" s="28" t="s">
        <v>37</v>
      </c>
      <c r="T25" s="28" t="s">
        <v>37</v>
      </c>
      <c r="U25" s="26">
        <v>0</v>
      </c>
      <c r="V25" s="26">
        <v>0</v>
      </c>
      <c r="W25" s="26">
        <f t="shared" si="7"/>
        <v>0</v>
      </c>
      <c r="X25" s="26">
        <f t="shared" si="8"/>
        <v>0</v>
      </c>
      <c r="Y25" s="26">
        <f t="shared" si="9"/>
        <v>0</v>
      </c>
      <c r="Z25" s="26">
        <f t="shared" si="10"/>
        <v>0</v>
      </c>
    </row>
    <row r="26" spans="1:26" x14ac:dyDescent="0.2">
      <c r="A26" s="24" t="s">
        <v>101</v>
      </c>
      <c r="B26" s="25">
        <v>8</v>
      </c>
      <c r="C26" s="25" t="s">
        <v>37</v>
      </c>
      <c r="D26" s="25" t="s">
        <v>37</v>
      </c>
      <c r="E26" s="26">
        <v>0</v>
      </c>
      <c r="F26" s="26">
        <v>0</v>
      </c>
      <c r="G26" s="27">
        <f t="shared" si="11"/>
        <v>0</v>
      </c>
      <c r="H26" s="27">
        <f t="shared" si="0"/>
        <v>0</v>
      </c>
      <c r="I26" s="27">
        <f t="shared" si="1"/>
        <v>0</v>
      </c>
      <c r="J26" s="27">
        <f t="shared" si="2"/>
        <v>0</v>
      </c>
      <c r="K26" s="28" t="s">
        <v>37</v>
      </c>
      <c r="L26" s="28" t="s">
        <v>37</v>
      </c>
      <c r="M26" s="26">
        <v>0</v>
      </c>
      <c r="N26" s="26">
        <v>0</v>
      </c>
      <c r="O26" s="26">
        <f t="shared" si="3"/>
        <v>0</v>
      </c>
      <c r="P26" s="26">
        <f t="shared" si="4"/>
        <v>0</v>
      </c>
      <c r="Q26" s="26">
        <f t="shared" si="5"/>
        <v>0</v>
      </c>
      <c r="R26" s="26">
        <f t="shared" si="6"/>
        <v>0</v>
      </c>
      <c r="S26" s="28" t="s">
        <v>37</v>
      </c>
      <c r="T26" s="28" t="s">
        <v>37</v>
      </c>
      <c r="U26" s="26">
        <v>0</v>
      </c>
      <c r="V26" s="26">
        <v>0</v>
      </c>
      <c r="W26" s="26">
        <f t="shared" si="7"/>
        <v>0</v>
      </c>
      <c r="X26" s="26">
        <f t="shared" si="8"/>
        <v>0</v>
      </c>
      <c r="Y26" s="26">
        <f t="shared" si="9"/>
        <v>0</v>
      </c>
      <c r="Z26" s="26">
        <f t="shared" si="10"/>
        <v>0</v>
      </c>
    </row>
    <row r="27" spans="1:26" x14ac:dyDescent="0.2">
      <c r="A27" s="24" t="s">
        <v>77</v>
      </c>
      <c r="B27" s="25">
        <v>10</v>
      </c>
      <c r="C27" s="25" t="s">
        <v>37</v>
      </c>
      <c r="D27" s="25" t="s">
        <v>37</v>
      </c>
      <c r="E27" s="26">
        <v>0</v>
      </c>
      <c r="F27" s="26">
        <v>0</v>
      </c>
      <c r="G27" s="27">
        <f t="shared" si="11"/>
        <v>0</v>
      </c>
      <c r="H27" s="27">
        <f t="shared" si="0"/>
        <v>0</v>
      </c>
      <c r="I27" s="27">
        <f t="shared" si="1"/>
        <v>0</v>
      </c>
      <c r="J27" s="27">
        <f t="shared" si="2"/>
        <v>0</v>
      </c>
      <c r="K27" s="28" t="s">
        <v>37</v>
      </c>
      <c r="L27" s="28" t="s">
        <v>37</v>
      </c>
      <c r="M27" s="26">
        <v>0</v>
      </c>
      <c r="N27" s="26">
        <v>0</v>
      </c>
      <c r="O27" s="26">
        <f t="shared" si="3"/>
        <v>0</v>
      </c>
      <c r="P27" s="26">
        <f t="shared" si="4"/>
        <v>0</v>
      </c>
      <c r="Q27" s="26">
        <f t="shared" si="5"/>
        <v>0</v>
      </c>
      <c r="R27" s="26">
        <f t="shared" si="6"/>
        <v>0</v>
      </c>
      <c r="S27" s="28" t="s">
        <v>37</v>
      </c>
      <c r="T27" s="28" t="s">
        <v>37</v>
      </c>
      <c r="U27" s="26">
        <v>0</v>
      </c>
      <c r="V27" s="26">
        <v>0</v>
      </c>
      <c r="W27" s="26">
        <f t="shared" si="7"/>
        <v>0</v>
      </c>
      <c r="X27" s="26">
        <f t="shared" si="8"/>
        <v>0</v>
      </c>
      <c r="Y27" s="26">
        <f t="shared" si="9"/>
        <v>0</v>
      </c>
      <c r="Z27" s="26">
        <f t="shared" si="10"/>
        <v>0</v>
      </c>
    </row>
    <row r="28" spans="1:26" x14ac:dyDescent="0.2">
      <c r="A28" s="24" t="s">
        <v>185</v>
      </c>
      <c r="B28" s="25">
        <v>4</v>
      </c>
      <c r="C28" s="25" t="s">
        <v>37</v>
      </c>
      <c r="D28" s="25" t="s">
        <v>37</v>
      </c>
      <c r="E28" s="26">
        <v>0</v>
      </c>
      <c r="F28" s="26">
        <v>0</v>
      </c>
      <c r="G28" s="27">
        <f t="shared" si="11"/>
        <v>0</v>
      </c>
      <c r="H28" s="27">
        <f t="shared" si="0"/>
        <v>0</v>
      </c>
      <c r="I28" s="27">
        <f t="shared" si="1"/>
        <v>0</v>
      </c>
      <c r="J28" s="27">
        <f t="shared" si="2"/>
        <v>0</v>
      </c>
      <c r="K28" s="28" t="s">
        <v>37</v>
      </c>
      <c r="L28" s="28" t="s">
        <v>37</v>
      </c>
      <c r="M28" s="26">
        <v>0</v>
      </c>
      <c r="N28" s="26">
        <v>0</v>
      </c>
      <c r="O28" s="26">
        <f t="shared" si="3"/>
        <v>0</v>
      </c>
      <c r="P28" s="26">
        <f t="shared" si="4"/>
        <v>0</v>
      </c>
      <c r="Q28" s="26">
        <f t="shared" si="5"/>
        <v>0</v>
      </c>
      <c r="R28" s="26">
        <f t="shared" si="6"/>
        <v>0</v>
      </c>
      <c r="S28" s="28" t="s">
        <v>37</v>
      </c>
      <c r="T28" s="28" t="s">
        <v>37</v>
      </c>
      <c r="U28" s="26">
        <v>0</v>
      </c>
      <c r="V28" s="26">
        <v>0</v>
      </c>
      <c r="W28" s="26">
        <f t="shared" si="7"/>
        <v>0</v>
      </c>
      <c r="X28" s="26">
        <f t="shared" si="8"/>
        <v>0</v>
      </c>
      <c r="Y28" s="26">
        <f t="shared" si="9"/>
        <v>0</v>
      </c>
      <c r="Z28" s="26">
        <f t="shared" si="10"/>
        <v>0</v>
      </c>
    </row>
    <row r="29" spans="1:26" x14ac:dyDescent="0.2">
      <c r="A29" s="24" t="s">
        <v>186</v>
      </c>
      <c r="B29" s="25">
        <v>10</v>
      </c>
      <c r="C29" s="25" t="s">
        <v>37</v>
      </c>
      <c r="D29" s="25" t="s">
        <v>37</v>
      </c>
      <c r="E29" s="26">
        <v>0</v>
      </c>
      <c r="F29" s="26">
        <v>0</v>
      </c>
      <c r="G29" s="27">
        <f t="shared" si="11"/>
        <v>0</v>
      </c>
      <c r="H29" s="27">
        <f t="shared" si="0"/>
        <v>0</v>
      </c>
      <c r="I29" s="27">
        <f t="shared" si="1"/>
        <v>0</v>
      </c>
      <c r="J29" s="27">
        <f t="shared" si="2"/>
        <v>0</v>
      </c>
      <c r="K29" s="28" t="s">
        <v>37</v>
      </c>
      <c r="L29" s="28" t="s">
        <v>37</v>
      </c>
      <c r="M29" s="26">
        <v>0</v>
      </c>
      <c r="N29" s="26">
        <v>0</v>
      </c>
      <c r="O29" s="26">
        <f t="shared" si="3"/>
        <v>0</v>
      </c>
      <c r="P29" s="26">
        <f t="shared" si="4"/>
        <v>0</v>
      </c>
      <c r="Q29" s="26">
        <f t="shared" si="5"/>
        <v>0</v>
      </c>
      <c r="R29" s="26">
        <f t="shared" si="6"/>
        <v>0</v>
      </c>
      <c r="S29" s="28" t="s">
        <v>37</v>
      </c>
      <c r="T29" s="28" t="s">
        <v>37</v>
      </c>
      <c r="U29" s="26">
        <v>0</v>
      </c>
      <c r="V29" s="26">
        <v>0</v>
      </c>
      <c r="W29" s="26">
        <f t="shared" si="7"/>
        <v>0</v>
      </c>
      <c r="X29" s="26">
        <f t="shared" si="8"/>
        <v>0</v>
      </c>
      <c r="Y29" s="26">
        <f t="shared" si="9"/>
        <v>0</v>
      </c>
      <c r="Z29" s="26">
        <f t="shared" si="10"/>
        <v>0</v>
      </c>
    </row>
    <row r="30" spans="1:26" x14ac:dyDescent="0.2">
      <c r="A30" s="24" t="s">
        <v>187</v>
      </c>
      <c r="B30" s="25">
        <v>9</v>
      </c>
      <c r="C30" s="25" t="s">
        <v>37</v>
      </c>
      <c r="D30" s="25" t="s">
        <v>37</v>
      </c>
      <c r="E30" s="26">
        <v>0</v>
      </c>
      <c r="F30" s="26">
        <v>0</v>
      </c>
      <c r="G30" s="27">
        <f t="shared" si="11"/>
        <v>0</v>
      </c>
      <c r="H30" s="27">
        <f t="shared" si="0"/>
        <v>0</v>
      </c>
      <c r="I30" s="27">
        <f t="shared" si="1"/>
        <v>0</v>
      </c>
      <c r="J30" s="27">
        <f t="shared" si="2"/>
        <v>0</v>
      </c>
      <c r="K30" s="28" t="s">
        <v>37</v>
      </c>
      <c r="L30" s="28" t="s">
        <v>37</v>
      </c>
      <c r="M30" s="26">
        <v>0</v>
      </c>
      <c r="N30" s="26">
        <v>0</v>
      </c>
      <c r="O30" s="26">
        <f t="shared" si="3"/>
        <v>0</v>
      </c>
      <c r="P30" s="26">
        <f t="shared" si="4"/>
        <v>0</v>
      </c>
      <c r="Q30" s="26">
        <f t="shared" si="5"/>
        <v>0</v>
      </c>
      <c r="R30" s="26">
        <f t="shared" si="6"/>
        <v>0</v>
      </c>
      <c r="S30" s="28" t="s">
        <v>37</v>
      </c>
      <c r="T30" s="28" t="s">
        <v>37</v>
      </c>
      <c r="U30" s="26">
        <v>0</v>
      </c>
      <c r="V30" s="26">
        <v>0</v>
      </c>
      <c r="W30" s="26">
        <f t="shared" si="7"/>
        <v>0</v>
      </c>
      <c r="X30" s="26">
        <f t="shared" si="8"/>
        <v>0</v>
      </c>
      <c r="Y30" s="26">
        <f t="shared" si="9"/>
        <v>0</v>
      </c>
      <c r="Z30" s="26">
        <f t="shared" si="10"/>
        <v>0</v>
      </c>
    </row>
    <row r="31" spans="1:26" x14ac:dyDescent="0.2">
      <c r="A31" s="24" t="s">
        <v>188</v>
      </c>
      <c r="B31" s="25">
        <v>37</v>
      </c>
      <c r="C31" s="25" t="s">
        <v>37</v>
      </c>
      <c r="D31" s="25" t="s">
        <v>37</v>
      </c>
      <c r="E31" s="26">
        <v>0</v>
      </c>
      <c r="F31" s="26">
        <v>0</v>
      </c>
      <c r="G31" s="27">
        <f t="shared" si="11"/>
        <v>0</v>
      </c>
      <c r="H31" s="27">
        <f t="shared" si="0"/>
        <v>0</v>
      </c>
      <c r="I31" s="27">
        <f t="shared" si="1"/>
        <v>0</v>
      </c>
      <c r="J31" s="27">
        <f t="shared" si="2"/>
        <v>0</v>
      </c>
      <c r="K31" s="28" t="s">
        <v>37</v>
      </c>
      <c r="L31" s="28" t="s">
        <v>37</v>
      </c>
      <c r="M31" s="26">
        <v>0</v>
      </c>
      <c r="N31" s="26">
        <v>0</v>
      </c>
      <c r="O31" s="26">
        <f t="shared" si="3"/>
        <v>0</v>
      </c>
      <c r="P31" s="26">
        <f t="shared" si="4"/>
        <v>0</v>
      </c>
      <c r="Q31" s="26">
        <f t="shared" si="5"/>
        <v>0</v>
      </c>
      <c r="R31" s="26">
        <f t="shared" si="6"/>
        <v>0</v>
      </c>
      <c r="S31" s="28" t="s">
        <v>37</v>
      </c>
      <c r="T31" s="28" t="s">
        <v>37</v>
      </c>
      <c r="U31" s="26">
        <v>0</v>
      </c>
      <c r="V31" s="26">
        <v>0</v>
      </c>
      <c r="W31" s="26">
        <f t="shared" si="7"/>
        <v>0</v>
      </c>
      <c r="X31" s="26">
        <f t="shared" si="8"/>
        <v>0</v>
      </c>
      <c r="Y31" s="26">
        <f t="shared" si="9"/>
        <v>0</v>
      </c>
      <c r="Z31" s="26">
        <f t="shared" si="10"/>
        <v>0</v>
      </c>
    </row>
    <row r="32" spans="1:26" ht="24" x14ac:dyDescent="0.2">
      <c r="A32" s="24" t="s">
        <v>189</v>
      </c>
      <c r="B32" s="25">
        <v>1</v>
      </c>
      <c r="C32" s="25" t="s">
        <v>37</v>
      </c>
      <c r="D32" s="25" t="s">
        <v>37</v>
      </c>
      <c r="E32" s="26">
        <v>0</v>
      </c>
      <c r="F32" s="26">
        <v>0</v>
      </c>
      <c r="G32" s="27">
        <f t="shared" si="11"/>
        <v>0</v>
      </c>
      <c r="H32" s="27">
        <f t="shared" si="0"/>
        <v>0</v>
      </c>
      <c r="I32" s="27">
        <f t="shared" si="1"/>
        <v>0</v>
      </c>
      <c r="J32" s="27">
        <f t="shared" si="2"/>
        <v>0</v>
      </c>
      <c r="K32" s="28" t="s">
        <v>37</v>
      </c>
      <c r="L32" s="28" t="s">
        <v>37</v>
      </c>
      <c r="M32" s="26">
        <v>0</v>
      </c>
      <c r="N32" s="26">
        <v>0</v>
      </c>
      <c r="O32" s="26">
        <f t="shared" si="3"/>
        <v>0</v>
      </c>
      <c r="P32" s="26">
        <f t="shared" si="4"/>
        <v>0</v>
      </c>
      <c r="Q32" s="26">
        <f t="shared" si="5"/>
        <v>0</v>
      </c>
      <c r="R32" s="26">
        <f t="shared" si="6"/>
        <v>0</v>
      </c>
      <c r="S32" s="28" t="s">
        <v>37</v>
      </c>
      <c r="T32" s="28" t="s">
        <v>37</v>
      </c>
      <c r="U32" s="26">
        <v>0</v>
      </c>
      <c r="V32" s="26">
        <v>0</v>
      </c>
      <c r="W32" s="26">
        <f t="shared" si="7"/>
        <v>0</v>
      </c>
      <c r="X32" s="26">
        <f t="shared" si="8"/>
        <v>0</v>
      </c>
      <c r="Y32" s="26">
        <f t="shared" si="9"/>
        <v>0</v>
      </c>
      <c r="Z32" s="26">
        <f t="shared" si="10"/>
        <v>0</v>
      </c>
    </row>
    <row r="33" spans="1:26" x14ac:dyDescent="0.2">
      <c r="A33" s="24" t="s">
        <v>190</v>
      </c>
      <c r="B33" s="25">
        <v>139</v>
      </c>
      <c r="C33" s="25" t="s">
        <v>37</v>
      </c>
      <c r="D33" s="25" t="s">
        <v>37</v>
      </c>
      <c r="E33" s="26">
        <v>0</v>
      </c>
      <c r="F33" s="26">
        <v>0</v>
      </c>
      <c r="G33" s="27">
        <f t="shared" si="11"/>
        <v>0</v>
      </c>
      <c r="H33" s="27">
        <f t="shared" si="0"/>
        <v>0</v>
      </c>
      <c r="I33" s="27">
        <f t="shared" si="1"/>
        <v>0</v>
      </c>
      <c r="J33" s="27">
        <f t="shared" si="2"/>
        <v>0</v>
      </c>
      <c r="K33" s="28" t="s">
        <v>37</v>
      </c>
      <c r="L33" s="28" t="s">
        <v>37</v>
      </c>
      <c r="M33" s="26">
        <v>0</v>
      </c>
      <c r="N33" s="26">
        <v>0</v>
      </c>
      <c r="O33" s="26">
        <f t="shared" si="3"/>
        <v>0</v>
      </c>
      <c r="P33" s="26">
        <f t="shared" si="4"/>
        <v>0</v>
      </c>
      <c r="Q33" s="26">
        <f t="shared" si="5"/>
        <v>0</v>
      </c>
      <c r="R33" s="26">
        <f t="shared" si="6"/>
        <v>0</v>
      </c>
      <c r="S33" s="28" t="s">
        <v>37</v>
      </c>
      <c r="T33" s="28" t="s">
        <v>37</v>
      </c>
      <c r="U33" s="26">
        <v>0</v>
      </c>
      <c r="V33" s="26">
        <v>0</v>
      </c>
      <c r="W33" s="26">
        <f t="shared" si="7"/>
        <v>0</v>
      </c>
      <c r="X33" s="26">
        <f t="shared" si="8"/>
        <v>0</v>
      </c>
      <c r="Y33" s="26">
        <f t="shared" si="9"/>
        <v>0</v>
      </c>
      <c r="Z33" s="26">
        <f t="shared" si="10"/>
        <v>0</v>
      </c>
    </row>
    <row r="34" spans="1:26" x14ac:dyDescent="0.2">
      <c r="A34" s="24" t="s">
        <v>191</v>
      </c>
      <c r="B34" s="25">
        <v>13</v>
      </c>
      <c r="C34" s="25" t="s">
        <v>37</v>
      </c>
      <c r="D34" s="25" t="s">
        <v>37</v>
      </c>
      <c r="E34" s="26">
        <v>0</v>
      </c>
      <c r="F34" s="26">
        <v>0</v>
      </c>
      <c r="G34" s="27">
        <f t="shared" si="11"/>
        <v>0</v>
      </c>
      <c r="H34" s="27">
        <f t="shared" si="0"/>
        <v>0</v>
      </c>
      <c r="I34" s="27">
        <f t="shared" si="1"/>
        <v>0</v>
      </c>
      <c r="J34" s="27">
        <f t="shared" si="2"/>
        <v>0</v>
      </c>
      <c r="K34" s="28" t="s">
        <v>37</v>
      </c>
      <c r="L34" s="28" t="s">
        <v>37</v>
      </c>
      <c r="M34" s="26">
        <v>0</v>
      </c>
      <c r="N34" s="26">
        <v>0</v>
      </c>
      <c r="O34" s="26">
        <f t="shared" si="3"/>
        <v>0</v>
      </c>
      <c r="P34" s="26">
        <f t="shared" si="4"/>
        <v>0</v>
      </c>
      <c r="Q34" s="26">
        <f t="shared" si="5"/>
        <v>0</v>
      </c>
      <c r="R34" s="26">
        <f t="shared" si="6"/>
        <v>0</v>
      </c>
      <c r="S34" s="28" t="s">
        <v>37</v>
      </c>
      <c r="T34" s="28" t="s">
        <v>37</v>
      </c>
      <c r="U34" s="26">
        <v>0</v>
      </c>
      <c r="V34" s="26">
        <v>0</v>
      </c>
      <c r="W34" s="26">
        <f t="shared" si="7"/>
        <v>0</v>
      </c>
      <c r="X34" s="26">
        <f t="shared" si="8"/>
        <v>0</v>
      </c>
      <c r="Y34" s="26">
        <f t="shared" si="9"/>
        <v>0</v>
      </c>
      <c r="Z34" s="26">
        <f t="shared" si="10"/>
        <v>0</v>
      </c>
    </row>
    <row r="35" spans="1:26" x14ac:dyDescent="0.2">
      <c r="A35" s="24" t="s">
        <v>192</v>
      </c>
      <c r="B35" s="25">
        <v>1</v>
      </c>
      <c r="C35" s="25" t="s">
        <v>37</v>
      </c>
      <c r="D35" s="25" t="s">
        <v>37</v>
      </c>
      <c r="E35" s="26">
        <v>0</v>
      </c>
      <c r="F35" s="26">
        <v>0</v>
      </c>
      <c r="G35" s="27">
        <f t="shared" si="11"/>
        <v>0</v>
      </c>
      <c r="H35" s="27">
        <f t="shared" si="0"/>
        <v>0</v>
      </c>
      <c r="I35" s="27">
        <f t="shared" si="1"/>
        <v>0</v>
      </c>
      <c r="J35" s="27">
        <f t="shared" si="2"/>
        <v>0</v>
      </c>
      <c r="K35" s="28" t="s">
        <v>37</v>
      </c>
      <c r="L35" s="28" t="s">
        <v>37</v>
      </c>
      <c r="M35" s="26">
        <v>0</v>
      </c>
      <c r="N35" s="26">
        <v>0</v>
      </c>
      <c r="O35" s="26">
        <f t="shared" si="3"/>
        <v>0</v>
      </c>
      <c r="P35" s="26">
        <f t="shared" si="4"/>
        <v>0</v>
      </c>
      <c r="Q35" s="26">
        <f t="shared" si="5"/>
        <v>0</v>
      </c>
      <c r="R35" s="26">
        <f t="shared" si="6"/>
        <v>0</v>
      </c>
      <c r="S35" s="28" t="s">
        <v>37</v>
      </c>
      <c r="T35" s="28" t="s">
        <v>37</v>
      </c>
      <c r="U35" s="26">
        <v>0</v>
      </c>
      <c r="V35" s="26">
        <v>0</v>
      </c>
      <c r="W35" s="26">
        <f t="shared" si="7"/>
        <v>0</v>
      </c>
      <c r="X35" s="26">
        <f t="shared" si="8"/>
        <v>0</v>
      </c>
      <c r="Y35" s="26">
        <f t="shared" si="9"/>
        <v>0</v>
      </c>
      <c r="Z35" s="26">
        <f t="shared" si="10"/>
        <v>0</v>
      </c>
    </row>
    <row r="36" spans="1:26" x14ac:dyDescent="0.2">
      <c r="A36" s="24" t="s">
        <v>193</v>
      </c>
      <c r="B36" s="25">
        <v>2</v>
      </c>
      <c r="C36" s="25" t="s">
        <v>37</v>
      </c>
      <c r="D36" s="25" t="s">
        <v>37</v>
      </c>
      <c r="E36" s="26">
        <v>0</v>
      </c>
      <c r="F36" s="26">
        <v>0</v>
      </c>
      <c r="G36" s="27">
        <f t="shared" si="11"/>
        <v>0</v>
      </c>
      <c r="H36" s="27">
        <f t="shared" si="0"/>
        <v>0</v>
      </c>
      <c r="I36" s="27">
        <f t="shared" si="1"/>
        <v>0</v>
      </c>
      <c r="J36" s="27">
        <f t="shared" si="2"/>
        <v>0</v>
      </c>
      <c r="K36" s="28" t="s">
        <v>37</v>
      </c>
      <c r="L36" s="28" t="s">
        <v>37</v>
      </c>
      <c r="M36" s="26">
        <v>0</v>
      </c>
      <c r="N36" s="26">
        <v>0</v>
      </c>
      <c r="O36" s="26">
        <f t="shared" si="3"/>
        <v>0</v>
      </c>
      <c r="P36" s="26">
        <f t="shared" si="4"/>
        <v>0</v>
      </c>
      <c r="Q36" s="26">
        <f t="shared" si="5"/>
        <v>0</v>
      </c>
      <c r="R36" s="26">
        <f t="shared" si="6"/>
        <v>0</v>
      </c>
      <c r="S36" s="28" t="s">
        <v>37</v>
      </c>
      <c r="T36" s="28" t="s">
        <v>37</v>
      </c>
      <c r="U36" s="26">
        <v>0</v>
      </c>
      <c r="V36" s="26">
        <v>0</v>
      </c>
      <c r="W36" s="26">
        <f t="shared" si="7"/>
        <v>0</v>
      </c>
      <c r="X36" s="26">
        <f t="shared" si="8"/>
        <v>0</v>
      </c>
      <c r="Y36" s="26">
        <f t="shared" si="9"/>
        <v>0</v>
      </c>
      <c r="Z36" s="26">
        <f t="shared" si="10"/>
        <v>0</v>
      </c>
    </row>
    <row r="37" spans="1:26" x14ac:dyDescent="0.2">
      <c r="A37" s="24" t="s">
        <v>194</v>
      </c>
      <c r="B37" s="25">
        <v>12</v>
      </c>
      <c r="C37" s="25" t="s">
        <v>37</v>
      </c>
      <c r="D37" s="25" t="s">
        <v>37</v>
      </c>
      <c r="E37" s="26">
        <v>0</v>
      </c>
      <c r="F37" s="26">
        <v>0</v>
      </c>
      <c r="G37" s="27">
        <f t="shared" si="11"/>
        <v>0</v>
      </c>
      <c r="H37" s="27">
        <f t="shared" si="0"/>
        <v>0</v>
      </c>
      <c r="I37" s="27">
        <f t="shared" si="1"/>
        <v>0</v>
      </c>
      <c r="J37" s="27">
        <f t="shared" si="2"/>
        <v>0</v>
      </c>
      <c r="K37" s="28" t="s">
        <v>37</v>
      </c>
      <c r="L37" s="28" t="s">
        <v>37</v>
      </c>
      <c r="M37" s="26">
        <v>0</v>
      </c>
      <c r="N37" s="26">
        <v>0</v>
      </c>
      <c r="O37" s="26">
        <f t="shared" si="3"/>
        <v>0</v>
      </c>
      <c r="P37" s="26">
        <f t="shared" si="4"/>
        <v>0</v>
      </c>
      <c r="Q37" s="26">
        <f t="shared" si="5"/>
        <v>0</v>
      </c>
      <c r="R37" s="26">
        <f t="shared" si="6"/>
        <v>0</v>
      </c>
      <c r="S37" s="28" t="s">
        <v>37</v>
      </c>
      <c r="T37" s="28" t="s">
        <v>37</v>
      </c>
      <c r="U37" s="26">
        <v>0</v>
      </c>
      <c r="V37" s="26">
        <v>0</v>
      </c>
      <c r="W37" s="26">
        <f t="shared" si="7"/>
        <v>0</v>
      </c>
      <c r="X37" s="26">
        <f t="shared" si="8"/>
        <v>0</v>
      </c>
      <c r="Y37" s="26">
        <f t="shared" si="9"/>
        <v>0</v>
      </c>
      <c r="Z37" s="26">
        <f t="shared" si="10"/>
        <v>0</v>
      </c>
    </row>
    <row r="38" spans="1:26" ht="24" x14ac:dyDescent="0.2">
      <c r="A38" s="24" t="s">
        <v>195</v>
      </c>
      <c r="B38" s="25">
        <v>2</v>
      </c>
      <c r="C38" s="25" t="s">
        <v>37</v>
      </c>
      <c r="D38" s="25" t="s">
        <v>37</v>
      </c>
      <c r="E38" s="26">
        <v>0</v>
      </c>
      <c r="F38" s="26">
        <v>0</v>
      </c>
      <c r="G38" s="27">
        <f t="shared" si="11"/>
        <v>0</v>
      </c>
      <c r="H38" s="27">
        <f t="shared" si="0"/>
        <v>0</v>
      </c>
      <c r="I38" s="27">
        <f t="shared" si="1"/>
        <v>0</v>
      </c>
      <c r="J38" s="27">
        <f t="shared" si="2"/>
        <v>0</v>
      </c>
      <c r="K38" s="28" t="s">
        <v>37</v>
      </c>
      <c r="L38" s="28" t="s">
        <v>37</v>
      </c>
      <c r="M38" s="26">
        <v>0</v>
      </c>
      <c r="N38" s="26">
        <v>0</v>
      </c>
      <c r="O38" s="26">
        <f t="shared" si="3"/>
        <v>0</v>
      </c>
      <c r="P38" s="26">
        <f t="shared" si="4"/>
        <v>0</v>
      </c>
      <c r="Q38" s="26">
        <f t="shared" si="5"/>
        <v>0</v>
      </c>
      <c r="R38" s="26">
        <f t="shared" si="6"/>
        <v>0</v>
      </c>
      <c r="S38" s="28" t="s">
        <v>37</v>
      </c>
      <c r="T38" s="28" t="s">
        <v>37</v>
      </c>
      <c r="U38" s="26">
        <v>0</v>
      </c>
      <c r="V38" s="26">
        <v>0</v>
      </c>
      <c r="W38" s="26">
        <f t="shared" si="7"/>
        <v>0</v>
      </c>
      <c r="X38" s="26">
        <f t="shared" si="8"/>
        <v>0</v>
      </c>
      <c r="Y38" s="26">
        <f t="shared" si="9"/>
        <v>0</v>
      </c>
      <c r="Z38" s="26">
        <f t="shared" si="10"/>
        <v>0</v>
      </c>
    </row>
    <row r="39" spans="1:26" x14ac:dyDescent="0.2">
      <c r="A39" s="24" t="s">
        <v>196</v>
      </c>
      <c r="B39" s="25">
        <v>1</v>
      </c>
      <c r="C39" s="25" t="s">
        <v>37</v>
      </c>
      <c r="D39" s="25" t="s">
        <v>37</v>
      </c>
      <c r="E39" s="26">
        <v>0</v>
      </c>
      <c r="F39" s="26">
        <v>0</v>
      </c>
      <c r="G39" s="27">
        <f t="shared" si="11"/>
        <v>0</v>
      </c>
      <c r="H39" s="27">
        <f t="shared" si="0"/>
        <v>0</v>
      </c>
      <c r="I39" s="27">
        <f t="shared" si="1"/>
        <v>0</v>
      </c>
      <c r="J39" s="27">
        <f t="shared" si="2"/>
        <v>0</v>
      </c>
      <c r="K39" s="28" t="s">
        <v>37</v>
      </c>
      <c r="L39" s="28" t="s">
        <v>37</v>
      </c>
      <c r="M39" s="26">
        <v>0</v>
      </c>
      <c r="N39" s="26">
        <v>0</v>
      </c>
      <c r="O39" s="26">
        <f t="shared" si="3"/>
        <v>0</v>
      </c>
      <c r="P39" s="26">
        <f t="shared" si="4"/>
        <v>0</v>
      </c>
      <c r="Q39" s="26">
        <f t="shared" si="5"/>
        <v>0</v>
      </c>
      <c r="R39" s="26">
        <f t="shared" si="6"/>
        <v>0</v>
      </c>
      <c r="S39" s="28" t="s">
        <v>37</v>
      </c>
      <c r="T39" s="28" t="s">
        <v>37</v>
      </c>
      <c r="U39" s="26">
        <v>0</v>
      </c>
      <c r="V39" s="26">
        <v>0</v>
      </c>
      <c r="W39" s="26">
        <f t="shared" si="7"/>
        <v>0</v>
      </c>
      <c r="X39" s="26">
        <f t="shared" si="8"/>
        <v>0</v>
      </c>
      <c r="Y39" s="26">
        <f t="shared" si="9"/>
        <v>0</v>
      </c>
      <c r="Z39" s="26">
        <f t="shared" si="10"/>
        <v>0</v>
      </c>
    </row>
    <row r="40" spans="1:26" x14ac:dyDescent="0.2">
      <c r="A40" s="24" t="s">
        <v>197</v>
      </c>
      <c r="B40" s="25">
        <v>4</v>
      </c>
      <c r="C40" s="25" t="s">
        <v>37</v>
      </c>
      <c r="D40" s="25" t="s">
        <v>37</v>
      </c>
      <c r="E40" s="26">
        <v>0</v>
      </c>
      <c r="F40" s="26">
        <v>0</v>
      </c>
      <c r="G40" s="27">
        <f t="shared" si="11"/>
        <v>0</v>
      </c>
      <c r="H40" s="27">
        <f t="shared" si="0"/>
        <v>0</v>
      </c>
      <c r="I40" s="27">
        <f t="shared" si="1"/>
        <v>0</v>
      </c>
      <c r="J40" s="27">
        <f t="shared" si="2"/>
        <v>0</v>
      </c>
      <c r="K40" s="28" t="s">
        <v>37</v>
      </c>
      <c r="L40" s="28" t="s">
        <v>37</v>
      </c>
      <c r="M40" s="26">
        <v>0</v>
      </c>
      <c r="N40" s="26">
        <v>0</v>
      </c>
      <c r="O40" s="26">
        <f t="shared" si="3"/>
        <v>0</v>
      </c>
      <c r="P40" s="26">
        <f t="shared" si="4"/>
        <v>0</v>
      </c>
      <c r="Q40" s="26">
        <f t="shared" si="5"/>
        <v>0</v>
      </c>
      <c r="R40" s="26">
        <f t="shared" si="6"/>
        <v>0</v>
      </c>
      <c r="S40" s="28" t="s">
        <v>37</v>
      </c>
      <c r="T40" s="28" t="s">
        <v>37</v>
      </c>
      <c r="U40" s="26">
        <v>0</v>
      </c>
      <c r="V40" s="26">
        <v>0</v>
      </c>
      <c r="W40" s="26">
        <f t="shared" si="7"/>
        <v>0</v>
      </c>
      <c r="X40" s="26">
        <f t="shared" si="8"/>
        <v>0</v>
      </c>
      <c r="Y40" s="26">
        <f t="shared" si="9"/>
        <v>0</v>
      </c>
      <c r="Z40" s="26">
        <f t="shared" si="10"/>
        <v>0</v>
      </c>
    </row>
    <row r="41" spans="1:26" x14ac:dyDescent="0.2">
      <c r="A41" s="24" t="s">
        <v>198</v>
      </c>
      <c r="B41" s="25">
        <v>7</v>
      </c>
      <c r="C41" s="25" t="s">
        <v>37</v>
      </c>
      <c r="D41" s="25" t="s">
        <v>37</v>
      </c>
      <c r="E41" s="26">
        <v>0</v>
      </c>
      <c r="F41" s="26">
        <v>0</v>
      </c>
      <c r="G41" s="27">
        <f t="shared" si="11"/>
        <v>0</v>
      </c>
      <c r="H41" s="27">
        <f t="shared" si="0"/>
        <v>0</v>
      </c>
      <c r="I41" s="27">
        <f t="shared" si="1"/>
        <v>0</v>
      </c>
      <c r="J41" s="27">
        <f t="shared" si="2"/>
        <v>0</v>
      </c>
      <c r="K41" s="28" t="s">
        <v>37</v>
      </c>
      <c r="L41" s="28" t="s">
        <v>37</v>
      </c>
      <c r="M41" s="26">
        <v>0</v>
      </c>
      <c r="N41" s="26">
        <v>0</v>
      </c>
      <c r="O41" s="26">
        <f t="shared" si="3"/>
        <v>0</v>
      </c>
      <c r="P41" s="26">
        <f t="shared" si="4"/>
        <v>0</v>
      </c>
      <c r="Q41" s="26">
        <f t="shared" si="5"/>
        <v>0</v>
      </c>
      <c r="R41" s="26">
        <f t="shared" si="6"/>
        <v>0</v>
      </c>
      <c r="S41" s="28" t="s">
        <v>37</v>
      </c>
      <c r="T41" s="28" t="s">
        <v>37</v>
      </c>
      <c r="U41" s="26">
        <v>0</v>
      </c>
      <c r="V41" s="26">
        <v>0</v>
      </c>
      <c r="W41" s="26">
        <f t="shared" si="7"/>
        <v>0</v>
      </c>
      <c r="X41" s="26">
        <f t="shared" si="8"/>
        <v>0</v>
      </c>
      <c r="Y41" s="26">
        <f t="shared" si="9"/>
        <v>0</v>
      </c>
      <c r="Z41" s="26">
        <f t="shared" si="10"/>
        <v>0</v>
      </c>
    </row>
    <row r="42" spans="1:26" x14ac:dyDescent="0.2">
      <c r="A42" s="24" t="s">
        <v>199</v>
      </c>
      <c r="B42" s="25">
        <v>1</v>
      </c>
      <c r="C42" s="25" t="s">
        <v>37</v>
      </c>
      <c r="D42" s="25" t="s">
        <v>37</v>
      </c>
      <c r="E42" s="26">
        <v>0</v>
      </c>
      <c r="F42" s="26">
        <v>0</v>
      </c>
      <c r="G42" s="27">
        <f t="shared" si="11"/>
        <v>0</v>
      </c>
      <c r="H42" s="27">
        <f t="shared" si="0"/>
        <v>0</v>
      </c>
      <c r="I42" s="27">
        <f t="shared" si="1"/>
        <v>0</v>
      </c>
      <c r="J42" s="27">
        <f t="shared" si="2"/>
        <v>0</v>
      </c>
      <c r="K42" s="28" t="s">
        <v>37</v>
      </c>
      <c r="L42" s="28" t="s">
        <v>37</v>
      </c>
      <c r="M42" s="26">
        <v>0</v>
      </c>
      <c r="N42" s="26">
        <v>0</v>
      </c>
      <c r="O42" s="26">
        <f t="shared" si="3"/>
        <v>0</v>
      </c>
      <c r="P42" s="26">
        <f t="shared" si="4"/>
        <v>0</v>
      </c>
      <c r="Q42" s="26">
        <f t="shared" si="5"/>
        <v>0</v>
      </c>
      <c r="R42" s="26">
        <f t="shared" si="6"/>
        <v>0</v>
      </c>
      <c r="S42" s="28" t="s">
        <v>37</v>
      </c>
      <c r="T42" s="28" t="s">
        <v>37</v>
      </c>
      <c r="U42" s="26">
        <v>0</v>
      </c>
      <c r="V42" s="26">
        <v>0</v>
      </c>
      <c r="W42" s="26">
        <f t="shared" si="7"/>
        <v>0</v>
      </c>
      <c r="X42" s="26">
        <f t="shared" si="8"/>
        <v>0</v>
      </c>
      <c r="Y42" s="26">
        <f t="shared" si="9"/>
        <v>0</v>
      </c>
      <c r="Z42" s="26">
        <f t="shared" si="10"/>
        <v>0</v>
      </c>
    </row>
    <row r="43" spans="1:26" ht="24" x14ac:dyDescent="0.2">
      <c r="A43" s="24" t="s">
        <v>200</v>
      </c>
      <c r="B43" s="25">
        <v>1</v>
      </c>
      <c r="C43" s="25" t="s">
        <v>37</v>
      </c>
      <c r="D43" s="25" t="s">
        <v>37</v>
      </c>
      <c r="E43" s="26">
        <v>0</v>
      </c>
      <c r="F43" s="26">
        <v>0</v>
      </c>
      <c r="G43" s="27">
        <f t="shared" si="11"/>
        <v>0</v>
      </c>
      <c r="H43" s="27">
        <f t="shared" si="0"/>
        <v>0</v>
      </c>
      <c r="I43" s="27">
        <f t="shared" si="1"/>
        <v>0</v>
      </c>
      <c r="J43" s="27">
        <f t="shared" si="2"/>
        <v>0</v>
      </c>
      <c r="K43" s="28" t="s">
        <v>37</v>
      </c>
      <c r="L43" s="28" t="s">
        <v>37</v>
      </c>
      <c r="M43" s="26">
        <v>0</v>
      </c>
      <c r="N43" s="26">
        <v>0</v>
      </c>
      <c r="O43" s="26">
        <f t="shared" si="3"/>
        <v>0</v>
      </c>
      <c r="P43" s="26">
        <f t="shared" si="4"/>
        <v>0</v>
      </c>
      <c r="Q43" s="26">
        <f t="shared" si="5"/>
        <v>0</v>
      </c>
      <c r="R43" s="26">
        <f t="shared" si="6"/>
        <v>0</v>
      </c>
      <c r="S43" s="28" t="s">
        <v>37</v>
      </c>
      <c r="T43" s="28" t="s">
        <v>37</v>
      </c>
      <c r="U43" s="26">
        <v>0</v>
      </c>
      <c r="V43" s="26">
        <v>0</v>
      </c>
      <c r="W43" s="26">
        <f t="shared" si="7"/>
        <v>0</v>
      </c>
      <c r="X43" s="26">
        <f t="shared" si="8"/>
        <v>0</v>
      </c>
      <c r="Y43" s="26">
        <f t="shared" si="9"/>
        <v>0</v>
      </c>
      <c r="Z43" s="26">
        <f t="shared" si="10"/>
        <v>0</v>
      </c>
    </row>
    <row r="44" spans="1:26" x14ac:dyDescent="0.2">
      <c r="A44" s="24" t="s">
        <v>201</v>
      </c>
      <c r="B44" s="25">
        <v>2</v>
      </c>
      <c r="C44" s="25" t="s">
        <v>37</v>
      </c>
      <c r="D44" s="25" t="s">
        <v>37</v>
      </c>
      <c r="E44" s="26">
        <v>0</v>
      </c>
      <c r="F44" s="26">
        <v>0</v>
      </c>
      <c r="G44" s="27">
        <f t="shared" si="11"/>
        <v>0</v>
      </c>
      <c r="H44" s="27">
        <f t="shared" si="0"/>
        <v>0</v>
      </c>
      <c r="I44" s="27">
        <f t="shared" si="1"/>
        <v>0</v>
      </c>
      <c r="J44" s="27">
        <f t="shared" si="2"/>
        <v>0</v>
      </c>
      <c r="K44" s="28" t="s">
        <v>37</v>
      </c>
      <c r="L44" s="28" t="s">
        <v>37</v>
      </c>
      <c r="M44" s="26">
        <v>0</v>
      </c>
      <c r="N44" s="26">
        <v>0</v>
      </c>
      <c r="O44" s="26">
        <f t="shared" si="3"/>
        <v>0</v>
      </c>
      <c r="P44" s="26">
        <f t="shared" si="4"/>
        <v>0</v>
      </c>
      <c r="Q44" s="26">
        <f t="shared" si="5"/>
        <v>0</v>
      </c>
      <c r="R44" s="26">
        <f t="shared" si="6"/>
        <v>0</v>
      </c>
      <c r="S44" s="28" t="s">
        <v>37</v>
      </c>
      <c r="T44" s="28" t="s">
        <v>37</v>
      </c>
      <c r="U44" s="26">
        <v>0</v>
      </c>
      <c r="V44" s="26">
        <v>0</v>
      </c>
      <c r="W44" s="26">
        <f t="shared" si="7"/>
        <v>0</v>
      </c>
      <c r="X44" s="26">
        <f t="shared" si="8"/>
        <v>0</v>
      </c>
      <c r="Y44" s="26">
        <f t="shared" si="9"/>
        <v>0</v>
      </c>
      <c r="Z44" s="26">
        <f t="shared" si="10"/>
        <v>0</v>
      </c>
    </row>
    <row r="45" spans="1:26" ht="24" x14ac:dyDescent="0.2">
      <c r="A45" s="24" t="s">
        <v>202</v>
      </c>
      <c r="B45" s="25">
        <v>1</v>
      </c>
      <c r="C45" s="25" t="s">
        <v>37</v>
      </c>
      <c r="D45" s="25" t="s">
        <v>37</v>
      </c>
      <c r="E45" s="26">
        <v>0</v>
      </c>
      <c r="F45" s="26">
        <v>0</v>
      </c>
      <c r="G45" s="27">
        <f t="shared" si="11"/>
        <v>0</v>
      </c>
      <c r="H45" s="27">
        <f t="shared" si="0"/>
        <v>0</v>
      </c>
      <c r="I45" s="27">
        <f t="shared" si="1"/>
        <v>0</v>
      </c>
      <c r="J45" s="27">
        <f t="shared" si="2"/>
        <v>0</v>
      </c>
      <c r="K45" s="28" t="s">
        <v>37</v>
      </c>
      <c r="L45" s="28" t="s">
        <v>37</v>
      </c>
      <c r="M45" s="26">
        <v>0</v>
      </c>
      <c r="N45" s="26">
        <v>0</v>
      </c>
      <c r="O45" s="26">
        <f t="shared" si="3"/>
        <v>0</v>
      </c>
      <c r="P45" s="26">
        <f t="shared" si="4"/>
        <v>0</v>
      </c>
      <c r="Q45" s="26">
        <f t="shared" si="5"/>
        <v>0</v>
      </c>
      <c r="R45" s="26">
        <f t="shared" si="6"/>
        <v>0</v>
      </c>
      <c r="S45" s="28" t="s">
        <v>37</v>
      </c>
      <c r="T45" s="28" t="s">
        <v>37</v>
      </c>
      <c r="U45" s="26">
        <v>0</v>
      </c>
      <c r="V45" s="26">
        <v>0</v>
      </c>
      <c r="W45" s="26">
        <f t="shared" si="7"/>
        <v>0</v>
      </c>
      <c r="X45" s="26">
        <f t="shared" si="8"/>
        <v>0</v>
      </c>
      <c r="Y45" s="26">
        <f t="shared" si="9"/>
        <v>0</v>
      </c>
      <c r="Z45" s="26">
        <f t="shared" si="10"/>
        <v>0</v>
      </c>
    </row>
    <row r="46" spans="1:26" x14ac:dyDescent="0.2">
      <c r="A46" s="24" t="s">
        <v>203</v>
      </c>
      <c r="B46" s="25">
        <v>3</v>
      </c>
      <c r="C46" s="25" t="s">
        <v>37</v>
      </c>
      <c r="D46" s="25" t="s">
        <v>37</v>
      </c>
      <c r="E46" s="26">
        <v>0</v>
      </c>
      <c r="F46" s="26">
        <v>0</v>
      </c>
      <c r="G46" s="27">
        <f t="shared" si="11"/>
        <v>0</v>
      </c>
      <c r="H46" s="27">
        <f t="shared" si="0"/>
        <v>0</v>
      </c>
      <c r="I46" s="27">
        <f t="shared" si="1"/>
        <v>0</v>
      </c>
      <c r="J46" s="27">
        <f t="shared" si="2"/>
        <v>0</v>
      </c>
      <c r="K46" s="28" t="s">
        <v>37</v>
      </c>
      <c r="L46" s="28" t="s">
        <v>37</v>
      </c>
      <c r="M46" s="26">
        <v>0</v>
      </c>
      <c r="N46" s="26">
        <v>0</v>
      </c>
      <c r="O46" s="26">
        <f t="shared" si="3"/>
        <v>0</v>
      </c>
      <c r="P46" s="26">
        <f t="shared" si="4"/>
        <v>0</v>
      </c>
      <c r="Q46" s="26">
        <f t="shared" si="5"/>
        <v>0</v>
      </c>
      <c r="R46" s="26">
        <f t="shared" si="6"/>
        <v>0</v>
      </c>
      <c r="S46" s="28" t="s">
        <v>37</v>
      </c>
      <c r="T46" s="28" t="s">
        <v>37</v>
      </c>
      <c r="U46" s="26">
        <v>0</v>
      </c>
      <c r="V46" s="26">
        <v>0</v>
      </c>
      <c r="W46" s="26">
        <f t="shared" si="7"/>
        <v>0</v>
      </c>
      <c r="X46" s="26">
        <f t="shared" si="8"/>
        <v>0</v>
      </c>
      <c r="Y46" s="26">
        <f t="shared" si="9"/>
        <v>0</v>
      </c>
      <c r="Z46" s="26">
        <f t="shared" si="10"/>
        <v>0</v>
      </c>
    </row>
    <row r="47" spans="1:26" x14ac:dyDescent="0.2">
      <c r="A47" s="24" t="s">
        <v>204</v>
      </c>
      <c r="B47" s="25">
        <v>2</v>
      </c>
      <c r="C47" s="25" t="s">
        <v>37</v>
      </c>
      <c r="D47" s="25" t="s">
        <v>37</v>
      </c>
      <c r="E47" s="26">
        <v>0</v>
      </c>
      <c r="F47" s="26">
        <v>0</v>
      </c>
      <c r="G47" s="27">
        <f t="shared" si="11"/>
        <v>0</v>
      </c>
      <c r="H47" s="27">
        <f t="shared" si="0"/>
        <v>0</v>
      </c>
      <c r="I47" s="27">
        <f t="shared" si="1"/>
        <v>0</v>
      </c>
      <c r="J47" s="27">
        <f t="shared" si="2"/>
        <v>0</v>
      </c>
      <c r="K47" s="28" t="s">
        <v>37</v>
      </c>
      <c r="L47" s="28" t="s">
        <v>37</v>
      </c>
      <c r="M47" s="26">
        <v>0</v>
      </c>
      <c r="N47" s="26">
        <v>0</v>
      </c>
      <c r="O47" s="26">
        <f t="shared" si="3"/>
        <v>0</v>
      </c>
      <c r="P47" s="26">
        <f t="shared" si="4"/>
        <v>0</v>
      </c>
      <c r="Q47" s="26">
        <f t="shared" si="5"/>
        <v>0</v>
      </c>
      <c r="R47" s="26">
        <f t="shared" si="6"/>
        <v>0</v>
      </c>
      <c r="S47" s="28" t="s">
        <v>37</v>
      </c>
      <c r="T47" s="28" t="s">
        <v>37</v>
      </c>
      <c r="U47" s="26">
        <v>0</v>
      </c>
      <c r="V47" s="26">
        <v>0</v>
      </c>
      <c r="W47" s="26">
        <f t="shared" si="7"/>
        <v>0</v>
      </c>
      <c r="X47" s="26">
        <f t="shared" si="8"/>
        <v>0</v>
      </c>
      <c r="Y47" s="26">
        <f t="shared" si="9"/>
        <v>0</v>
      </c>
      <c r="Z47" s="26">
        <f t="shared" si="10"/>
        <v>0</v>
      </c>
    </row>
    <row r="48" spans="1:26" x14ac:dyDescent="0.2">
      <c r="A48" s="24" t="s">
        <v>205</v>
      </c>
      <c r="B48" s="25">
        <v>3</v>
      </c>
      <c r="C48" s="25" t="s">
        <v>37</v>
      </c>
      <c r="D48" s="25" t="s">
        <v>37</v>
      </c>
      <c r="E48" s="26">
        <v>0</v>
      </c>
      <c r="F48" s="26">
        <v>0</v>
      </c>
      <c r="G48" s="27">
        <f t="shared" si="11"/>
        <v>0</v>
      </c>
      <c r="H48" s="27">
        <f t="shared" si="0"/>
        <v>0</v>
      </c>
      <c r="I48" s="27">
        <f t="shared" si="1"/>
        <v>0</v>
      </c>
      <c r="J48" s="27">
        <f t="shared" si="2"/>
        <v>0</v>
      </c>
      <c r="K48" s="28" t="s">
        <v>37</v>
      </c>
      <c r="L48" s="28" t="s">
        <v>37</v>
      </c>
      <c r="M48" s="26">
        <v>0</v>
      </c>
      <c r="N48" s="26">
        <v>0</v>
      </c>
      <c r="O48" s="26">
        <f t="shared" si="3"/>
        <v>0</v>
      </c>
      <c r="P48" s="26">
        <f t="shared" si="4"/>
        <v>0</v>
      </c>
      <c r="Q48" s="26">
        <f t="shared" si="5"/>
        <v>0</v>
      </c>
      <c r="R48" s="26">
        <f t="shared" si="6"/>
        <v>0</v>
      </c>
      <c r="S48" s="28" t="s">
        <v>37</v>
      </c>
      <c r="T48" s="28" t="s">
        <v>37</v>
      </c>
      <c r="U48" s="26">
        <v>0</v>
      </c>
      <c r="V48" s="26">
        <v>0</v>
      </c>
      <c r="W48" s="26">
        <f t="shared" si="7"/>
        <v>0</v>
      </c>
      <c r="X48" s="26">
        <f t="shared" si="8"/>
        <v>0</v>
      </c>
      <c r="Y48" s="26">
        <f t="shared" si="9"/>
        <v>0</v>
      </c>
      <c r="Z48" s="26">
        <f t="shared" si="10"/>
        <v>0</v>
      </c>
    </row>
    <row r="49" spans="1:26" x14ac:dyDescent="0.2">
      <c r="A49" s="24" t="s">
        <v>206</v>
      </c>
      <c r="B49" s="25">
        <v>17</v>
      </c>
      <c r="C49" s="25" t="s">
        <v>37</v>
      </c>
      <c r="D49" s="25" t="s">
        <v>37</v>
      </c>
      <c r="E49" s="26">
        <v>0</v>
      </c>
      <c r="F49" s="26">
        <v>0</v>
      </c>
      <c r="G49" s="27">
        <f t="shared" si="11"/>
        <v>0</v>
      </c>
      <c r="H49" s="27">
        <f t="shared" si="0"/>
        <v>0</v>
      </c>
      <c r="I49" s="27">
        <f t="shared" si="1"/>
        <v>0</v>
      </c>
      <c r="J49" s="27">
        <f t="shared" si="2"/>
        <v>0</v>
      </c>
      <c r="K49" s="28" t="s">
        <v>37</v>
      </c>
      <c r="L49" s="28" t="s">
        <v>37</v>
      </c>
      <c r="M49" s="26">
        <v>0</v>
      </c>
      <c r="N49" s="26">
        <v>0</v>
      </c>
      <c r="O49" s="26">
        <f t="shared" si="3"/>
        <v>0</v>
      </c>
      <c r="P49" s="26">
        <f t="shared" si="4"/>
        <v>0</v>
      </c>
      <c r="Q49" s="26">
        <f t="shared" si="5"/>
        <v>0</v>
      </c>
      <c r="R49" s="26">
        <f t="shared" si="6"/>
        <v>0</v>
      </c>
      <c r="S49" s="28" t="s">
        <v>37</v>
      </c>
      <c r="T49" s="28" t="s">
        <v>37</v>
      </c>
      <c r="U49" s="26">
        <v>0</v>
      </c>
      <c r="V49" s="26">
        <v>0</v>
      </c>
      <c r="W49" s="26">
        <f t="shared" si="7"/>
        <v>0</v>
      </c>
      <c r="X49" s="26">
        <f t="shared" si="8"/>
        <v>0</v>
      </c>
      <c r="Y49" s="26">
        <f t="shared" si="9"/>
        <v>0</v>
      </c>
      <c r="Z49" s="26">
        <f t="shared" si="10"/>
        <v>0</v>
      </c>
    </row>
    <row r="50" spans="1:26" x14ac:dyDescent="0.2">
      <c r="A50" s="24" t="s">
        <v>207</v>
      </c>
      <c r="B50" s="25">
        <v>2</v>
      </c>
      <c r="C50" s="25" t="s">
        <v>37</v>
      </c>
      <c r="D50" s="25" t="s">
        <v>37</v>
      </c>
      <c r="E50" s="26">
        <v>0</v>
      </c>
      <c r="F50" s="26">
        <v>0</v>
      </c>
      <c r="G50" s="27">
        <f t="shared" si="11"/>
        <v>0</v>
      </c>
      <c r="H50" s="27">
        <f t="shared" si="0"/>
        <v>0</v>
      </c>
      <c r="I50" s="27">
        <f t="shared" si="1"/>
        <v>0</v>
      </c>
      <c r="J50" s="27">
        <f t="shared" si="2"/>
        <v>0</v>
      </c>
      <c r="K50" s="28" t="s">
        <v>37</v>
      </c>
      <c r="L50" s="28" t="s">
        <v>37</v>
      </c>
      <c r="M50" s="26">
        <v>0</v>
      </c>
      <c r="N50" s="26">
        <v>0</v>
      </c>
      <c r="O50" s="26">
        <f t="shared" si="3"/>
        <v>0</v>
      </c>
      <c r="P50" s="26">
        <f t="shared" si="4"/>
        <v>0</v>
      </c>
      <c r="Q50" s="26">
        <f t="shared" si="5"/>
        <v>0</v>
      </c>
      <c r="R50" s="26">
        <f t="shared" si="6"/>
        <v>0</v>
      </c>
      <c r="S50" s="28" t="s">
        <v>37</v>
      </c>
      <c r="T50" s="28" t="s">
        <v>37</v>
      </c>
      <c r="U50" s="26">
        <v>0</v>
      </c>
      <c r="V50" s="26">
        <v>0</v>
      </c>
      <c r="W50" s="26">
        <f t="shared" si="7"/>
        <v>0</v>
      </c>
      <c r="X50" s="26">
        <f t="shared" si="8"/>
        <v>0</v>
      </c>
      <c r="Y50" s="26">
        <f t="shared" si="9"/>
        <v>0</v>
      </c>
      <c r="Z50" s="26">
        <f t="shared" si="10"/>
        <v>0</v>
      </c>
    </row>
    <row r="51" spans="1:26" x14ac:dyDescent="0.2">
      <c r="A51" s="24" t="s">
        <v>208</v>
      </c>
      <c r="B51" s="25">
        <v>1</v>
      </c>
      <c r="C51" s="25" t="s">
        <v>37</v>
      </c>
      <c r="D51" s="25" t="s">
        <v>37</v>
      </c>
      <c r="E51" s="26">
        <v>0</v>
      </c>
      <c r="F51" s="26">
        <v>0</v>
      </c>
      <c r="G51" s="27">
        <f t="shared" si="11"/>
        <v>0</v>
      </c>
      <c r="H51" s="27">
        <f t="shared" si="0"/>
        <v>0</v>
      </c>
      <c r="I51" s="27">
        <f t="shared" si="1"/>
        <v>0</v>
      </c>
      <c r="J51" s="27">
        <f t="shared" si="2"/>
        <v>0</v>
      </c>
      <c r="K51" s="28" t="s">
        <v>37</v>
      </c>
      <c r="L51" s="28" t="s">
        <v>37</v>
      </c>
      <c r="M51" s="26">
        <v>0</v>
      </c>
      <c r="N51" s="26">
        <v>0</v>
      </c>
      <c r="O51" s="26">
        <f t="shared" si="3"/>
        <v>0</v>
      </c>
      <c r="P51" s="26">
        <f t="shared" si="4"/>
        <v>0</v>
      </c>
      <c r="Q51" s="26">
        <f t="shared" si="5"/>
        <v>0</v>
      </c>
      <c r="R51" s="26">
        <f t="shared" si="6"/>
        <v>0</v>
      </c>
      <c r="S51" s="28" t="s">
        <v>37</v>
      </c>
      <c r="T51" s="28" t="s">
        <v>37</v>
      </c>
      <c r="U51" s="26">
        <v>0</v>
      </c>
      <c r="V51" s="26">
        <v>0</v>
      </c>
      <c r="W51" s="26">
        <f t="shared" si="7"/>
        <v>0</v>
      </c>
      <c r="X51" s="26">
        <f t="shared" si="8"/>
        <v>0</v>
      </c>
      <c r="Y51" s="26">
        <f t="shared" si="9"/>
        <v>0</v>
      </c>
      <c r="Z51" s="26">
        <f t="shared" si="10"/>
        <v>0</v>
      </c>
    </row>
    <row r="52" spans="1:26" x14ac:dyDescent="0.2">
      <c r="A52" s="24" t="s">
        <v>209</v>
      </c>
      <c r="B52" s="25">
        <v>6</v>
      </c>
      <c r="C52" s="25" t="s">
        <v>37</v>
      </c>
      <c r="D52" s="25" t="s">
        <v>37</v>
      </c>
      <c r="E52" s="26">
        <v>0</v>
      </c>
      <c r="F52" s="26">
        <v>0</v>
      </c>
      <c r="G52" s="27">
        <f t="shared" si="11"/>
        <v>0</v>
      </c>
      <c r="H52" s="27">
        <f t="shared" si="0"/>
        <v>0</v>
      </c>
      <c r="I52" s="27">
        <f t="shared" si="1"/>
        <v>0</v>
      </c>
      <c r="J52" s="27">
        <f t="shared" si="2"/>
        <v>0</v>
      </c>
      <c r="K52" s="28" t="s">
        <v>37</v>
      </c>
      <c r="L52" s="28" t="s">
        <v>37</v>
      </c>
      <c r="M52" s="26">
        <v>0</v>
      </c>
      <c r="N52" s="26">
        <v>0</v>
      </c>
      <c r="O52" s="26">
        <f t="shared" si="3"/>
        <v>0</v>
      </c>
      <c r="P52" s="26">
        <f t="shared" si="4"/>
        <v>0</v>
      </c>
      <c r="Q52" s="26">
        <f t="shared" si="5"/>
        <v>0</v>
      </c>
      <c r="R52" s="26">
        <f t="shared" si="6"/>
        <v>0</v>
      </c>
      <c r="S52" s="28" t="s">
        <v>37</v>
      </c>
      <c r="T52" s="28" t="s">
        <v>37</v>
      </c>
      <c r="U52" s="26">
        <v>0</v>
      </c>
      <c r="V52" s="26">
        <v>0</v>
      </c>
      <c r="W52" s="26">
        <f t="shared" si="7"/>
        <v>0</v>
      </c>
      <c r="X52" s="26">
        <f t="shared" si="8"/>
        <v>0</v>
      </c>
      <c r="Y52" s="26">
        <f t="shared" si="9"/>
        <v>0</v>
      </c>
      <c r="Z52" s="26">
        <f t="shared" si="10"/>
        <v>0</v>
      </c>
    </row>
    <row r="53" spans="1:26" x14ac:dyDescent="0.2">
      <c r="A53" s="24" t="s">
        <v>210</v>
      </c>
      <c r="B53" s="25">
        <v>4</v>
      </c>
      <c r="C53" s="25" t="s">
        <v>37</v>
      </c>
      <c r="D53" s="25" t="s">
        <v>37</v>
      </c>
      <c r="E53" s="26">
        <v>0</v>
      </c>
      <c r="F53" s="26">
        <v>0</v>
      </c>
      <c r="G53" s="27">
        <f t="shared" si="11"/>
        <v>0</v>
      </c>
      <c r="H53" s="27">
        <f t="shared" si="0"/>
        <v>0</v>
      </c>
      <c r="I53" s="27">
        <f t="shared" si="1"/>
        <v>0</v>
      </c>
      <c r="J53" s="27">
        <f t="shared" si="2"/>
        <v>0</v>
      </c>
      <c r="K53" s="28" t="s">
        <v>37</v>
      </c>
      <c r="L53" s="28" t="s">
        <v>37</v>
      </c>
      <c r="M53" s="26">
        <v>0</v>
      </c>
      <c r="N53" s="26">
        <v>0</v>
      </c>
      <c r="O53" s="26">
        <f t="shared" si="3"/>
        <v>0</v>
      </c>
      <c r="P53" s="26">
        <f t="shared" si="4"/>
        <v>0</v>
      </c>
      <c r="Q53" s="26">
        <f t="shared" si="5"/>
        <v>0</v>
      </c>
      <c r="R53" s="26">
        <f t="shared" si="6"/>
        <v>0</v>
      </c>
      <c r="S53" s="28" t="s">
        <v>37</v>
      </c>
      <c r="T53" s="28" t="s">
        <v>37</v>
      </c>
      <c r="U53" s="26">
        <v>0</v>
      </c>
      <c r="V53" s="26">
        <v>0</v>
      </c>
      <c r="W53" s="26">
        <f t="shared" si="7"/>
        <v>0</v>
      </c>
      <c r="X53" s="26">
        <f t="shared" si="8"/>
        <v>0</v>
      </c>
      <c r="Y53" s="26">
        <f t="shared" si="9"/>
        <v>0</v>
      </c>
      <c r="Z53" s="26">
        <f t="shared" si="10"/>
        <v>0</v>
      </c>
    </row>
    <row r="54" spans="1:26" x14ac:dyDescent="0.2">
      <c r="A54" s="24" t="s">
        <v>211</v>
      </c>
      <c r="B54" s="25">
        <v>3</v>
      </c>
      <c r="C54" s="25" t="s">
        <v>37</v>
      </c>
      <c r="D54" s="25" t="s">
        <v>37</v>
      </c>
      <c r="E54" s="26">
        <v>0</v>
      </c>
      <c r="F54" s="26">
        <v>0</v>
      </c>
      <c r="G54" s="27">
        <f t="shared" si="11"/>
        <v>0</v>
      </c>
      <c r="H54" s="27">
        <f t="shared" si="0"/>
        <v>0</v>
      </c>
      <c r="I54" s="27">
        <f t="shared" si="1"/>
        <v>0</v>
      </c>
      <c r="J54" s="27">
        <f t="shared" si="2"/>
        <v>0</v>
      </c>
      <c r="K54" s="28" t="s">
        <v>37</v>
      </c>
      <c r="L54" s="28" t="s">
        <v>37</v>
      </c>
      <c r="M54" s="26">
        <v>0</v>
      </c>
      <c r="N54" s="26">
        <v>0</v>
      </c>
      <c r="O54" s="26">
        <f t="shared" si="3"/>
        <v>0</v>
      </c>
      <c r="P54" s="26">
        <f t="shared" si="4"/>
        <v>0</v>
      </c>
      <c r="Q54" s="26">
        <f t="shared" si="5"/>
        <v>0</v>
      </c>
      <c r="R54" s="26">
        <f t="shared" si="6"/>
        <v>0</v>
      </c>
      <c r="S54" s="28" t="s">
        <v>37</v>
      </c>
      <c r="T54" s="28" t="s">
        <v>37</v>
      </c>
      <c r="U54" s="26">
        <v>0</v>
      </c>
      <c r="V54" s="26">
        <v>0</v>
      </c>
      <c r="W54" s="26">
        <f t="shared" si="7"/>
        <v>0</v>
      </c>
      <c r="X54" s="26">
        <f t="shared" si="8"/>
        <v>0</v>
      </c>
      <c r="Y54" s="26">
        <f t="shared" si="9"/>
        <v>0</v>
      </c>
      <c r="Z54" s="26">
        <f t="shared" si="10"/>
        <v>0</v>
      </c>
    </row>
    <row r="55" spans="1:26" x14ac:dyDescent="0.2">
      <c r="A55" s="24" t="s">
        <v>168</v>
      </c>
      <c r="B55" s="25">
        <v>32</v>
      </c>
      <c r="C55" s="25" t="s">
        <v>37</v>
      </c>
      <c r="D55" s="25" t="s">
        <v>37</v>
      </c>
      <c r="E55" s="26">
        <v>0</v>
      </c>
      <c r="F55" s="26">
        <v>0</v>
      </c>
      <c r="G55" s="27">
        <f t="shared" si="11"/>
        <v>0</v>
      </c>
      <c r="H55" s="27">
        <f t="shared" si="0"/>
        <v>0</v>
      </c>
      <c r="I55" s="27">
        <f t="shared" si="1"/>
        <v>0</v>
      </c>
      <c r="J55" s="27">
        <f t="shared" si="2"/>
        <v>0</v>
      </c>
      <c r="K55" s="28" t="s">
        <v>37</v>
      </c>
      <c r="L55" s="28" t="s">
        <v>37</v>
      </c>
      <c r="M55" s="26">
        <v>0</v>
      </c>
      <c r="N55" s="26">
        <v>0</v>
      </c>
      <c r="O55" s="26">
        <f t="shared" si="3"/>
        <v>0</v>
      </c>
      <c r="P55" s="26">
        <f t="shared" si="4"/>
        <v>0</v>
      </c>
      <c r="Q55" s="26">
        <f t="shared" si="5"/>
        <v>0</v>
      </c>
      <c r="R55" s="26">
        <f t="shared" si="6"/>
        <v>0</v>
      </c>
      <c r="S55" s="28" t="s">
        <v>37</v>
      </c>
      <c r="T55" s="28" t="s">
        <v>37</v>
      </c>
      <c r="U55" s="26">
        <v>0</v>
      </c>
      <c r="V55" s="26">
        <v>0</v>
      </c>
      <c r="W55" s="26">
        <f t="shared" si="7"/>
        <v>0</v>
      </c>
      <c r="X55" s="26">
        <f t="shared" si="8"/>
        <v>0</v>
      </c>
      <c r="Y55" s="26">
        <f t="shared" si="9"/>
        <v>0</v>
      </c>
      <c r="Z55" s="26">
        <f t="shared" si="10"/>
        <v>0</v>
      </c>
    </row>
    <row r="56" spans="1:26" ht="24" x14ac:dyDescent="0.2">
      <c r="A56" s="24" t="s">
        <v>108</v>
      </c>
      <c r="B56" s="25">
        <v>1</v>
      </c>
      <c r="C56" s="25" t="s">
        <v>37</v>
      </c>
      <c r="D56" s="25" t="s">
        <v>37</v>
      </c>
      <c r="E56" s="26">
        <v>0</v>
      </c>
      <c r="F56" s="26">
        <v>0</v>
      </c>
      <c r="G56" s="27">
        <f t="shared" si="11"/>
        <v>0</v>
      </c>
      <c r="H56" s="27">
        <f t="shared" si="0"/>
        <v>0</v>
      </c>
      <c r="I56" s="27">
        <f t="shared" si="1"/>
        <v>0</v>
      </c>
      <c r="J56" s="27">
        <f t="shared" si="2"/>
        <v>0</v>
      </c>
      <c r="K56" s="28" t="s">
        <v>37</v>
      </c>
      <c r="L56" s="28" t="s">
        <v>37</v>
      </c>
      <c r="M56" s="26">
        <v>0</v>
      </c>
      <c r="N56" s="26">
        <v>0</v>
      </c>
      <c r="O56" s="26">
        <f t="shared" si="3"/>
        <v>0</v>
      </c>
      <c r="P56" s="26">
        <f t="shared" si="4"/>
        <v>0</v>
      </c>
      <c r="Q56" s="26">
        <f t="shared" si="5"/>
        <v>0</v>
      </c>
      <c r="R56" s="26">
        <f t="shared" si="6"/>
        <v>0</v>
      </c>
      <c r="S56" s="28" t="s">
        <v>37</v>
      </c>
      <c r="T56" s="28" t="s">
        <v>37</v>
      </c>
      <c r="U56" s="26">
        <v>0</v>
      </c>
      <c r="V56" s="26">
        <v>0</v>
      </c>
      <c r="W56" s="26">
        <f t="shared" si="7"/>
        <v>0</v>
      </c>
      <c r="X56" s="26">
        <f t="shared" si="8"/>
        <v>0</v>
      </c>
      <c r="Y56" s="26">
        <f t="shared" si="9"/>
        <v>0</v>
      </c>
      <c r="Z56" s="26">
        <f t="shared" si="10"/>
        <v>0</v>
      </c>
    </row>
    <row r="57" spans="1:26" ht="24" x14ac:dyDescent="0.2">
      <c r="A57" s="24" t="s">
        <v>144</v>
      </c>
      <c r="B57" s="25">
        <v>2</v>
      </c>
      <c r="C57" s="25" t="s">
        <v>37</v>
      </c>
      <c r="D57" s="25" t="s">
        <v>37</v>
      </c>
      <c r="E57" s="26">
        <v>0</v>
      </c>
      <c r="F57" s="26">
        <v>0</v>
      </c>
      <c r="G57" s="27">
        <f t="shared" si="11"/>
        <v>0</v>
      </c>
      <c r="H57" s="27">
        <f t="shared" si="0"/>
        <v>0</v>
      </c>
      <c r="I57" s="27">
        <f t="shared" si="1"/>
        <v>0</v>
      </c>
      <c r="J57" s="27">
        <f t="shared" si="2"/>
        <v>0</v>
      </c>
      <c r="K57" s="28" t="s">
        <v>37</v>
      </c>
      <c r="L57" s="28" t="s">
        <v>37</v>
      </c>
      <c r="M57" s="26">
        <v>0</v>
      </c>
      <c r="N57" s="26">
        <v>0</v>
      </c>
      <c r="O57" s="26">
        <f t="shared" si="3"/>
        <v>0</v>
      </c>
      <c r="P57" s="26">
        <f t="shared" si="4"/>
        <v>0</v>
      </c>
      <c r="Q57" s="26">
        <f t="shared" si="5"/>
        <v>0</v>
      </c>
      <c r="R57" s="26">
        <f t="shared" si="6"/>
        <v>0</v>
      </c>
      <c r="S57" s="28" t="s">
        <v>37</v>
      </c>
      <c r="T57" s="28" t="s">
        <v>37</v>
      </c>
      <c r="U57" s="26">
        <v>0</v>
      </c>
      <c r="V57" s="26">
        <v>0</v>
      </c>
      <c r="W57" s="26">
        <f t="shared" si="7"/>
        <v>0</v>
      </c>
      <c r="X57" s="26">
        <f t="shared" si="8"/>
        <v>0</v>
      </c>
      <c r="Y57" s="26">
        <f t="shared" si="9"/>
        <v>0</v>
      </c>
      <c r="Z57" s="26">
        <f t="shared" si="10"/>
        <v>0</v>
      </c>
    </row>
    <row r="58" spans="1:26" ht="24" x14ac:dyDescent="0.2">
      <c r="A58" s="24" t="s">
        <v>114</v>
      </c>
      <c r="B58" s="25">
        <v>10</v>
      </c>
      <c r="C58" s="25" t="s">
        <v>37</v>
      </c>
      <c r="D58" s="25" t="s">
        <v>37</v>
      </c>
      <c r="E58" s="26">
        <v>0</v>
      </c>
      <c r="F58" s="26">
        <v>0</v>
      </c>
      <c r="G58" s="27">
        <f t="shared" si="11"/>
        <v>0</v>
      </c>
      <c r="H58" s="27">
        <f t="shared" si="0"/>
        <v>0</v>
      </c>
      <c r="I58" s="27">
        <f t="shared" si="1"/>
        <v>0</v>
      </c>
      <c r="J58" s="27">
        <f t="shared" si="2"/>
        <v>0</v>
      </c>
      <c r="K58" s="28" t="s">
        <v>37</v>
      </c>
      <c r="L58" s="28" t="s">
        <v>37</v>
      </c>
      <c r="M58" s="26">
        <v>0</v>
      </c>
      <c r="N58" s="26">
        <v>0</v>
      </c>
      <c r="O58" s="26">
        <f t="shared" si="3"/>
        <v>0</v>
      </c>
      <c r="P58" s="26">
        <f t="shared" si="4"/>
        <v>0</v>
      </c>
      <c r="Q58" s="26">
        <f t="shared" si="5"/>
        <v>0</v>
      </c>
      <c r="R58" s="26">
        <f t="shared" si="6"/>
        <v>0</v>
      </c>
      <c r="S58" s="28" t="s">
        <v>37</v>
      </c>
      <c r="T58" s="28" t="s">
        <v>37</v>
      </c>
      <c r="U58" s="26">
        <v>0</v>
      </c>
      <c r="V58" s="26">
        <v>0</v>
      </c>
      <c r="W58" s="26">
        <f t="shared" si="7"/>
        <v>0</v>
      </c>
      <c r="X58" s="26">
        <f t="shared" si="8"/>
        <v>0</v>
      </c>
      <c r="Y58" s="26">
        <f t="shared" si="9"/>
        <v>0</v>
      </c>
      <c r="Z58" s="26">
        <f t="shared" si="10"/>
        <v>0</v>
      </c>
    </row>
    <row r="59" spans="1:26" ht="36" x14ac:dyDescent="0.2">
      <c r="A59" s="24" t="s">
        <v>119</v>
      </c>
      <c r="B59" s="25">
        <v>6</v>
      </c>
      <c r="C59" s="25" t="s">
        <v>37</v>
      </c>
      <c r="D59" s="25" t="s">
        <v>37</v>
      </c>
      <c r="E59" s="26">
        <v>0</v>
      </c>
      <c r="F59" s="26">
        <v>0</v>
      </c>
      <c r="G59" s="27">
        <f t="shared" si="11"/>
        <v>0</v>
      </c>
      <c r="H59" s="27">
        <f t="shared" si="0"/>
        <v>0</v>
      </c>
      <c r="I59" s="27">
        <f t="shared" si="1"/>
        <v>0</v>
      </c>
      <c r="J59" s="27">
        <f t="shared" si="2"/>
        <v>0</v>
      </c>
      <c r="K59" s="28" t="s">
        <v>37</v>
      </c>
      <c r="L59" s="28" t="s">
        <v>37</v>
      </c>
      <c r="M59" s="26">
        <v>0</v>
      </c>
      <c r="N59" s="26">
        <v>0</v>
      </c>
      <c r="O59" s="26">
        <f t="shared" si="3"/>
        <v>0</v>
      </c>
      <c r="P59" s="26">
        <f t="shared" si="4"/>
        <v>0</v>
      </c>
      <c r="Q59" s="26">
        <f t="shared" si="5"/>
        <v>0</v>
      </c>
      <c r="R59" s="26">
        <f t="shared" si="6"/>
        <v>0</v>
      </c>
      <c r="S59" s="28" t="s">
        <v>37</v>
      </c>
      <c r="T59" s="28" t="s">
        <v>37</v>
      </c>
      <c r="U59" s="26">
        <v>0</v>
      </c>
      <c r="V59" s="26">
        <v>0</v>
      </c>
      <c r="W59" s="26">
        <f t="shared" si="7"/>
        <v>0</v>
      </c>
      <c r="X59" s="26">
        <f t="shared" si="8"/>
        <v>0</v>
      </c>
      <c r="Y59" s="26">
        <f t="shared" si="9"/>
        <v>0</v>
      </c>
      <c r="Z59" s="26">
        <f t="shared" si="10"/>
        <v>0</v>
      </c>
    </row>
    <row r="60" spans="1:26" ht="36" x14ac:dyDescent="0.2">
      <c r="A60" s="24" t="s">
        <v>120</v>
      </c>
      <c r="B60" s="25">
        <v>4</v>
      </c>
      <c r="C60" s="25" t="s">
        <v>37</v>
      </c>
      <c r="D60" s="25" t="s">
        <v>37</v>
      </c>
      <c r="E60" s="26">
        <v>0</v>
      </c>
      <c r="F60" s="26">
        <v>0</v>
      </c>
      <c r="G60" s="27">
        <f t="shared" si="11"/>
        <v>0</v>
      </c>
      <c r="H60" s="27">
        <f t="shared" si="0"/>
        <v>0</v>
      </c>
      <c r="I60" s="27">
        <f t="shared" si="1"/>
        <v>0</v>
      </c>
      <c r="J60" s="27">
        <f t="shared" si="2"/>
        <v>0</v>
      </c>
      <c r="K60" s="28" t="s">
        <v>37</v>
      </c>
      <c r="L60" s="28" t="s">
        <v>37</v>
      </c>
      <c r="M60" s="26">
        <v>0</v>
      </c>
      <c r="N60" s="26">
        <v>0</v>
      </c>
      <c r="O60" s="26">
        <f t="shared" si="3"/>
        <v>0</v>
      </c>
      <c r="P60" s="26">
        <f t="shared" si="4"/>
        <v>0</v>
      </c>
      <c r="Q60" s="26">
        <f t="shared" si="5"/>
        <v>0</v>
      </c>
      <c r="R60" s="26">
        <f t="shared" si="6"/>
        <v>0</v>
      </c>
      <c r="S60" s="28" t="s">
        <v>37</v>
      </c>
      <c r="T60" s="28" t="s">
        <v>37</v>
      </c>
      <c r="U60" s="26">
        <v>0</v>
      </c>
      <c r="V60" s="26">
        <v>0</v>
      </c>
      <c r="W60" s="26">
        <f t="shared" si="7"/>
        <v>0</v>
      </c>
      <c r="X60" s="26">
        <f t="shared" si="8"/>
        <v>0</v>
      </c>
      <c r="Y60" s="26">
        <f t="shared" si="9"/>
        <v>0</v>
      </c>
      <c r="Z60" s="26">
        <f t="shared" si="10"/>
        <v>0</v>
      </c>
    </row>
    <row r="61" spans="1:26" x14ac:dyDescent="0.2">
      <c r="A61" s="24" t="s">
        <v>121</v>
      </c>
      <c r="B61" s="25">
        <v>5</v>
      </c>
      <c r="C61" s="25" t="s">
        <v>37</v>
      </c>
      <c r="D61" s="25" t="s">
        <v>37</v>
      </c>
      <c r="E61" s="26">
        <v>0</v>
      </c>
      <c r="F61" s="26">
        <v>0</v>
      </c>
      <c r="G61" s="27">
        <f t="shared" si="11"/>
        <v>0</v>
      </c>
      <c r="H61" s="27">
        <f t="shared" si="0"/>
        <v>0</v>
      </c>
      <c r="I61" s="27">
        <f t="shared" si="1"/>
        <v>0</v>
      </c>
      <c r="J61" s="27">
        <f t="shared" si="2"/>
        <v>0</v>
      </c>
      <c r="K61" s="28" t="s">
        <v>37</v>
      </c>
      <c r="L61" s="28" t="s">
        <v>37</v>
      </c>
      <c r="M61" s="26">
        <v>0</v>
      </c>
      <c r="N61" s="26">
        <v>0</v>
      </c>
      <c r="O61" s="26">
        <f t="shared" si="3"/>
        <v>0</v>
      </c>
      <c r="P61" s="26">
        <f t="shared" si="4"/>
        <v>0</v>
      </c>
      <c r="Q61" s="26">
        <f t="shared" si="5"/>
        <v>0</v>
      </c>
      <c r="R61" s="26">
        <f t="shared" si="6"/>
        <v>0</v>
      </c>
      <c r="S61" s="28" t="s">
        <v>37</v>
      </c>
      <c r="T61" s="28" t="s">
        <v>37</v>
      </c>
      <c r="U61" s="26">
        <v>0</v>
      </c>
      <c r="V61" s="26">
        <v>0</v>
      </c>
      <c r="W61" s="26">
        <f t="shared" si="7"/>
        <v>0</v>
      </c>
      <c r="X61" s="26">
        <f t="shared" si="8"/>
        <v>0</v>
      </c>
      <c r="Y61" s="26">
        <f t="shared" si="9"/>
        <v>0</v>
      </c>
      <c r="Z61" s="26">
        <f t="shared" si="10"/>
        <v>0</v>
      </c>
    </row>
    <row r="62" spans="1:26" x14ac:dyDescent="0.2">
      <c r="A62" s="24" t="s">
        <v>148</v>
      </c>
      <c r="B62" s="25">
        <v>1</v>
      </c>
      <c r="C62" s="25" t="s">
        <v>37</v>
      </c>
      <c r="D62" s="25" t="s">
        <v>37</v>
      </c>
      <c r="E62" s="26">
        <v>0</v>
      </c>
      <c r="F62" s="26">
        <v>0</v>
      </c>
      <c r="G62" s="27">
        <f t="shared" si="11"/>
        <v>0</v>
      </c>
      <c r="H62" s="27">
        <f t="shared" si="0"/>
        <v>0</v>
      </c>
      <c r="I62" s="27">
        <f t="shared" si="1"/>
        <v>0</v>
      </c>
      <c r="J62" s="27">
        <f t="shared" si="2"/>
        <v>0</v>
      </c>
      <c r="K62" s="28" t="s">
        <v>37</v>
      </c>
      <c r="L62" s="28" t="s">
        <v>37</v>
      </c>
      <c r="M62" s="26">
        <v>0</v>
      </c>
      <c r="N62" s="26">
        <v>0</v>
      </c>
      <c r="O62" s="26">
        <f t="shared" si="3"/>
        <v>0</v>
      </c>
      <c r="P62" s="26">
        <f t="shared" si="4"/>
        <v>0</v>
      </c>
      <c r="Q62" s="26">
        <f t="shared" si="5"/>
        <v>0</v>
      </c>
      <c r="R62" s="26">
        <f t="shared" si="6"/>
        <v>0</v>
      </c>
      <c r="S62" s="28" t="s">
        <v>37</v>
      </c>
      <c r="T62" s="28" t="s">
        <v>37</v>
      </c>
      <c r="U62" s="26">
        <v>0</v>
      </c>
      <c r="V62" s="26">
        <v>0</v>
      </c>
      <c r="W62" s="26">
        <f t="shared" si="7"/>
        <v>0</v>
      </c>
      <c r="X62" s="26">
        <f t="shared" si="8"/>
        <v>0</v>
      </c>
      <c r="Y62" s="26">
        <f t="shared" si="9"/>
        <v>0</v>
      </c>
      <c r="Z62" s="26">
        <f t="shared" si="10"/>
        <v>0</v>
      </c>
    </row>
    <row r="63" spans="1:26" ht="36" x14ac:dyDescent="0.2">
      <c r="A63" s="24" t="s">
        <v>149</v>
      </c>
      <c r="B63" s="25">
        <v>9</v>
      </c>
      <c r="C63" s="25" t="s">
        <v>37</v>
      </c>
      <c r="D63" s="25" t="s">
        <v>37</v>
      </c>
      <c r="E63" s="26">
        <v>0</v>
      </c>
      <c r="F63" s="26">
        <v>0</v>
      </c>
      <c r="G63" s="27">
        <f t="shared" si="11"/>
        <v>0</v>
      </c>
      <c r="H63" s="27">
        <f t="shared" si="0"/>
        <v>0</v>
      </c>
      <c r="I63" s="27">
        <f t="shared" si="1"/>
        <v>0</v>
      </c>
      <c r="J63" s="27">
        <f t="shared" si="2"/>
        <v>0</v>
      </c>
      <c r="K63" s="28" t="s">
        <v>37</v>
      </c>
      <c r="L63" s="28" t="s">
        <v>37</v>
      </c>
      <c r="M63" s="26">
        <v>0</v>
      </c>
      <c r="N63" s="26">
        <v>0</v>
      </c>
      <c r="O63" s="26">
        <f t="shared" si="3"/>
        <v>0</v>
      </c>
      <c r="P63" s="26">
        <f t="shared" si="4"/>
        <v>0</v>
      </c>
      <c r="Q63" s="26">
        <f t="shared" si="5"/>
        <v>0</v>
      </c>
      <c r="R63" s="26">
        <f t="shared" si="6"/>
        <v>0</v>
      </c>
      <c r="S63" s="28" t="s">
        <v>37</v>
      </c>
      <c r="T63" s="28" t="s">
        <v>37</v>
      </c>
      <c r="U63" s="26">
        <v>0</v>
      </c>
      <c r="V63" s="26">
        <v>0</v>
      </c>
      <c r="W63" s="26">
        <f t="shared" si="7"/>
        <v>0</v>
      </c>
      <c r="X63" s="26">
        <f t="shared" si="8"/>
        <v>0</v>
      </c>
      <c r="Y63" s="26">
        <f t="shared" si="9"/>
        <v>0</v>
      </c>
      <c r="Z63" s="26">
        <f t="shared" si="10"/>
        <v>0</v>
      </c>
    </row>
    <row r="64" spans="1:26" ht="36" x14ac:dyDescent="0.2">
      <c r="A64" s="24" t="s">
        <v>85</v>
      </c>
      <c r="B64" s="25">
        <v>6</v>
      </c>
      <c r="C64" s="25" t="s">
        <v>37</v>
      </c>
      <c r="D64" s="25" t="s">
        <v>37</v>
      </c>
      <c r="E64" s="26">
        <v>0</v>
      </c>
      <c r="F64" s="26">
        <v>0</v>
      </c>
      <c r="G64" s="27">
        <f t="shared" si="11"/>
        <v>0</v>
      </c>
      <c r="H64" s="27">
        <f t="shared" si="0"/>
        <v>0</v>
      </c>
      <c r="I64" s="27">
        <f t="shared" si="1"/>
        <v>0</v>
      </c>
      <c r="J64" s="27">
        <f t="shared" si="2"/>
        <v>0</v>
      </c>
      <c r="K64" s="28" t="s">
        <v>37</v>
      </c>
      <c r="L64" s="28" t="s">
        <v>37</v>
      </c>
      <c r="M64" s="26">
        <v>0</v>
      </c>
      <c r="N64" s="26">
        <v>0</v>
      </c>
      <c r="O64" s="26">
        <f t="shared" si="3"/>
        <v>0</v>
      </c>
      <c r="P64" s="26">
        <f t="shared" si="4"/>
        <v>0</v>
      </c>
      <c r="Q64" s="26">
        <f t="shared" si="5"/>
        <v>0</v>
      </c>
      <c r="R64" s="26">
        <f t="shared" si="6"/>
        <v>0</v>
      </c>
      <c r="S64" s="28" t="s">
        <v>37</v>
      </c>
      <c r="T64" s="28" t="s">
        <v>37</v>
      </c>
      <c r="U64" s="26">
        <v>0</v>
      </c>
      <c r="V64" s="26">
        <v>0</v>
      </c>
      <c r="W64" s="26">
        <f t="shared" si="7"/>
        <v>0</v>
      </c>
      <c r="X64" s="26">
        <f t="shared" si="8"/>
        <v>0</v>
      </c>
      <c r="Y64" s="26">
        <f t="shared" si="9"/>
        <v>0</v>
      </c>
      <c r="Z64" s="26">
        <f t="shared" si="10"/>
        <v>0</v>
      </c>
    </row>
    <row r="65" spans="1:26" ht="36" x14ac:dyDescent="0.2">
      <c r="A65" s="24" t="s">
        <v>80</v>
      </c>
      <c r="B65" s="25">
        <v>3</v>
      </c>
      <c r="C65" s="25" t="s">
        <v>37</v>
      </c>
      <c r="D65" s="25" t="s">
        <v>37</v>
      </c>
      <c r="E65" s="26">
        <v>0</v>
      </c>
      <c r="F65" s="26">
        <v>0</v>
      </c>
      <c r="G65" s="27">
        <f t="shared" si="11"/>
        <v>0</v>
      </c>
      <c r="H65" s="27">
        <f t="shared" si="0"/>
        <v>0</v>
      </c>
      <c r="I65" s="27">
        <f t="shared" si="1"/>
        <v>0</v>
      </c>
      <c r="J65" s="27">
        <f t="shared" si="2"/>
        <v>0</v>
      </c>
      <c r="K65" s="28" t="s">
        <v>37</v>
      </c>
      <c r="L65" s="28" t="s">
        <v>37</v>
      </c>
      <c r="M65" s="26">
        <v>0</v>
      </c>
      <c r="N65" s="26">
        <v>0</v>
      </c>
      <c r="O65" s="26">
        <f t="shared" si="3"/>
        <v>0</v>
      </c>
      <c r="P65" s="26">
        <f t="shared" si="4"/>
        <v>0</v>
      </c>
      <c r="Q65" s="26">
        <f t="shared" si="5"/>
        <v>0</v>
      </c>
      <c r="R65" s="26">
        <f t="shared" si="6"/>
        <v>0</v>
      </c>
      <c r="S65" s="28" t="s">
        <v>37</v>
      </c>
      <c r="T65" s="28" t="s">
        <v>37</v>
      </c>
      <c r="U65" s="26">
        <v>0</v>
      </c>
      <c r="V65" s="26">
        <v>0</v>
      </c>
      <c r="W65" s="26">
        <f t="shared" si="7"/>
        <v>0</v>
      </c>
      <c r="X65" s="26">
        <f t="shared" si="8"/>
        <v>0</v>
      </c>
      <c r="Y65" s="26">
        <f t="shared" si="9"/>
        <v>0</v>
      </c>
      <c r="Z65" s="26">
        <f t="shared" si="10"/>
        <v>0</v>
      </c>
    </row>
    <row r="66" spans="1:26" ht="24" x14ac:dyDescent="0.2">
      <c r="A66" s="24" t="s">
        <v>124</v>
      </c>
      <c r="B66" s="25">
        <v>7</v>
      </c>
      <c r="C66" s="25" t="s">
        <v>37</v>
      </c>
      <c r="D66" s="25" t="s">
        <v>37</v>
      </c>
      <c r="E66" s="26">
        <v>0</v>
      </c>
      <c r="F66" s="26">
        <v>0</v>
      </c>
      <c r="G66" s="27">
        <f t="shared" si="11"/>
        <v>0</v>
      </c>
      <c r="H66" s="27">
        <f t="shared" si="0"/>
        <v>0</v>
      </c>
      <c r="I66" s="27">
        <f t="shared" si="1"/>
        <v>0</v>
      </c>
      <c r="J66" s="27">
        <f t="shared" si="2"/>
        <v>0</v>
      </c>
      <c r="K66" s="28" t="s">
        <v>37</v>
      </c>
      <c r="L66" s="28" t="s">
        <v>37</v>
      </c>
      <c r="M66" s="26">
        <v>0</v>
      </c>
      <c r="N66" s="26">
        <v>0</v>
      </c>
      <c r="O66" s="26">
        <f t="shared" si="3"/>
        <v>0</v>
      </c>
      <c r="P66" s="26">
        <f t="shared" si="4"/>
        <v>0</v>
      </c>
      <c r="Q66" s="26">
        <f t="shared" si="5"/>
        <v>0</v>
      </c>
      <c r="R66" s="26">
        <f t="shared" si="6"/>
        <v>0</v>
      </c>
      <c r="S66" s="28" t="s">
        <v>37</v>
      </c>
      <c r="T66" s="28" t="s">
        <v>37</v>
      </c>
      <c r="U66" s="26">
        <v>0</v>
      </c>
      <c r="V66" s="26">
        <v>0</v>
      </c>
      <c r="W66" s="26">
        <f t="shared" si="7"/>
        <v>0</v>
      </c>
      <c r="X66" s="26">
        <f t="shared" si="8"/>
        <v>0</v>
      </c>
      <c r="Y66" s="26">
        <f t="shared" si="9"/>
        <v>0</v>
      </c>
      <c r="Z66" s="26">
        <f t="shared" si="10"/>
        <v>0</v>
      </c>
    </row>
    <row r="67" spans="1:26" ht="36" x14ac:dyDescent="0.2">
      <c r="A67" s="24" t="s">
        <v>125</v>
      </c>
      <c r="B67" s="25">
        <v>7</v>
      </c>
      <c r="C67" s="25" t="s">
        <v>37</v>
      </c>
      <c r="D67" s="25" t="s">
        <v>37</v>
      </c>
      <c r="E67" s="26">
        <v>0</v>
      </c>
      <c r="F67" s="26">
        <v>0</v>
      </c>
      <c r="G67" s="27">
        <f t="shared" si="11"/>
        <v>0</v>
      </c>
      <c r="H67" s="27">
        <f t="shared" si="0"/>
        <v>0</v>
      </c>
      <c r="I67" s="27">
        <f t="shared" si="1"/>
        <v>0</v>
      </c>
      <c r="J67" s="27">
        <f t="shared" si="2"/>
        <v>0</v>
      </c>
      <c r="K67" s="28" t="s">
        <v>37</v>
      </c>
      <c r="L67" s="28" t="s">
        <v>37</v>
      </c>
      <c r="M67" s="26">
        <v>0</v>
      </c>
      <c r="N67" s="26">
        <v>0</v>
      </c>
      <c r="O67" s="26">
        <f t="shared" si="3"/>
        <v>0</v>
      </c>
      <c r="P67" s="26">
        <f t="shared" si="4"/>
        <v>0</v>
      </c>
      <c r="Q67" s="26">
        <f t="shared" si="5"/>
        <v>0</v>
      </c>
      <c r="R67" s="26">
        <f t="shared" si="6"/>
        <v>0</v>
      </c>
      <c r="S67" s="28" t="s">
        <v>37</v>
      </c>
      <c r="T67" s="28" t="s">
        <v>37</v>
      </c>
      <c r="U67" s="26">
        <v>0</v>
      </c>
      <c r="V67" s="26">
        <v>0</v>
      </c>
      <c r="W67" s="26">
        <f t="shared" si="7"/>
        <v>0</v>
      </c>
      <c r="X67" s="26">
        <f t="shared" si="8"/>
        <v>0</v>
      </c>
      <c r="Y67" s="26">
        <f t="shared" si="9"/>
        <v>0</v>
      </c>
      <c r="Z67" s="26">
        <f t="shared" si="10"/>
        <v>0</v>
      </c>
    </row>
    <row r="68" spans="1:26" ht="36" x14ac:dyDescent="0.2">
      <c r="A68" s="24" t="s">
        <v>87</v>
      </c>
      <c r="B68" s="25">
        <v>2</v>
      </c>
      <c r="C68" s="25" t="s">
        <v>37</v>
      </c>
      <c r="D68" s="25" t="s">
        <v>37</v>
      </c>
      <c r="E68" s="26">
        <v>0</v>
      </c>
      <c r="F68" s="26">
        <v>0</v>
      </c>
      <c r="G68" s="27">
        <f t="shared" si="11"/>
        <v>0</v>
      </c>
      <c r="H68" s="27">
        <f t="shared" si="0"/>
        <v>0</v>
      </c>
      <c r="I68" s="27">
        <f t="shared" si="1"/>
        <v>0</v>
      </c>
      <c r="J68" s="27">
        <f t="shared" si="2"/>
        <v>0</v>
      </c>
      <c r="K68" s="28" t="s">
        <v>37</v>
      </c>
      <c r="L68" s="28" t="s">
        <v>37</v>
      </c>
      <c r="M68" s="26">
        <v>0</v>
      </c>
      <c r="N68" s="26">
        <v>0</v>
      </c>
      <c r="O68" s="26">
        <f t="shared" si="3"/>
        <v>0</v>
      </c>
      <c r="P68" s="26">
        <f t="shared" si="4"/>
        <v>0</v>
      </c>
      <c r="Q68" s="26">
        <f t="shared" si="5"/>
        <v>0</v>
      </c>
      <c r="R68" s="26">
        <f t="shared" si="6"/>
        <v>0</v>
      </c>
      <c r="S68" s="28" t="s">
        <v>37</v>
      </c>
      <c r="T68" s="28" t="s">
        <v>37</v>
      </c>
      <c r="U68" s="26">
        <v>0</v>
      </c>
      <c r="V68" s="26">
        <v>0</v>
      </c>
      <c r="W68" s="26">
        <f t="shared" si="7"/>
        <v>0</v>
      </c>
      <c r="X68" s="26">
        <f t="shared" si="8"/>
        <v>0</v>
      </c>
      <c r="Y68" s="26">
        <f t="shared" si="9"/>
        <v>0</v>
      </c>
      <c r="Z68" s="26">
        <f t="shared" si="10"/>
        <v>0</v>
      </c>
    </row>
    <row r="69" spans="1:26" x14ac:dyDescent="0.2">
      <c r="A69" s="24" t="s">
        <v>212</v>
      </c>
      <c r="B69" s="25">
        <v>1</v>
      </c>
      <c r="C69" s="25" t="s">
        <v>37</v>
      </c>
      <c r="D69" s="25" t="s">
        <v>37</v>
      </c>
      <c r="E69" s="26">
        <v>0</v>
      </c>
      <c r="F69" s="26">
        <v>0</v>
      </c>
      <c r="G69" s="27">
        <f t="shared" si="11"/>
        <v>0</v>
      </c>
      <c r="H69" s="27">
        <f t="shared" si="0"/>
        <v>0</v>
      </c>
      <c r="I69" s="27">
        <f t="shared" si="1"/>
        <v>0</v>
      </c>
      <c r="J69" s="27">
        <f t="shared" si="2"/>
        <v>0</v>
      </c>
      <c r="K69" s="28" t="s">
        <v>37</v>
      </c>
      <c r="L69" s="28" t="s">
        <v>37</v>
      </c>
      <c r="M69" s="26">
        <v>0</v>
      </c>
      <c r="N69" s="26">
        <v>0</v>
      </c>
      <c r="O69" s="26">
        <f t="shared" si="3"/>
        <v>0</v>
      </c>
      <c r="P69" s="26">
        <f t="shared" si="4"/>
        <v>0</v>
      </c>
      <c r="Q69" s="26">
        <f t="shared" si="5"/>
        <v>0</v>
      </c>
      <c r="R69" s="26">
        <f t="shared" si="6"/>
        <v>0</v>
      </c>
      <c r="S69" s="28" t="s">
        <v>37</v>
      </c>
      <c r="T69" s="28" t="s">
        <v>37</v>
      </c>
      <c r="U69" s="26">
        <v>0</v>
      </c>
      <c r="V69" s="26">
        <v>0</v>
      </c>
      <c r="W69" s="26">
        <f t="shared" si="7"/>
        <v>0</v>
      </c>
      <c r="X69" s="26">
        <f t="shared" si="8"/>
        <v>0</v>
      </c>
      <c r="Y69" s="26">
        <f t="shared" si="9"/>
        <v>0</v>
      </c>
      <c r="Z69" s="26">
        <f t="shared" si="10"/>
        <v>0</v>
      </c>
    </row>
    <row r="70" spans="1:26" x14ac:dyDescent="0.2">
      <c r="A70" s="24" t="s">
        <v>213</v>
      </c>
      <c r="B70" s="25">
        <v>1</v>
      </c>
      <c r="C70" s="25" t="s">
        <v>37</v>
      </c>
      <c r="D70" s="25" t="s">
        <v>37</v>
      </c>
      <c r="E70" s="26">
        <v>0</v>
      </c>
      <c r="F70" s="26">
        <v>0</v>
      </c>
      <c r="G70" s="27">
        <f t="shared" ref="G70:G79" si="12">E70</f>
        <v>0</v>
      </c>
      <c r="H70" s="27">
        <f t="shared" ref="H70:H79" si="13">93%*G70</f>
        <v>0</v>
      </c>
      <c r="I70" s="27">
        <f t="shared" ref="I70:I79" si="14">F70</f>
        <v>0</v>
      </c>
      <c r="J70" s="27">
        <f t="shared" ref="J70:J79" si="15">H70+I70</f>
        <v>0</v>
      </c>
      <c r="K70" s="28" t="s">
        <v>37</v>
      </c>
      <c r="L70" s="28" t="s">
        <v>37</v>
      </c>
      <c r="M70" s="26">
        <v>0</v>
      </c>
      <c r="N70" s="26">
        <v>0</v>
      </c>
      <c r="O70" s="26">
        <f t="shared" ref="O70:O79" si="16">M70</f>
        <v>0</v>
      </c>
      <c r="P70" s="26">
        <f t="shared" ref="P70:P79" si="17">93%*O70</f>
        <v>0</v>
      </c>
      <c r="Q70" s="26">
        <f t="shared" ref="Q70:Q79" si="18">N70</f>
        <v>0</v>
      </c>
      <c r="R70" s="26">
        <f t="shared" ref="R70:R79" si="19">Q70+P70</f>
        <v>0</v>
      </c>
      <c r="S70" s="28" t="s">
        <v>37</v>
      </c>
      <c r="T70" s="28" t="s">
        <v>37</v>
      </c>
      <c r="U70" s="26">
        <v>0</v>
      </c>
      <c r="V70" s="26">
        <v>0</v>
      </c>
      <c r="W70" s="26">
        <f t="shared" ref="W70:W79" si="20">U70</f>
        <v>0</v>
      </c>
      <c r="X70" s="26">
        <f t="shared" ref="X70:X79" si="21">93%*W70</f>
        <v>0</v>
      </c>
      <c r="Y70" s="26">
        <f t="shared" ref="Y70:Y79" si="22">V70</f>
        <v>0</v>
      </c>
      <c r="Z70" s="26">
        <f t="shared" ref="Z70:Z79" si="23">Y70+X70</f>
        <v>0</v>
      </c>
    </row>
    <row r="71" spans="1:26" x14ac:dyDescent="0.2">
      <c r="A71" s="24" t="s">
        <v>214</v>
      </c>
      <c r="B71" s="25">
        <v>36</v>
      </c>
      <c r="C71" s="25" t="s">
        <v>37</v>
      </c>
      <c r="D71" s="25" t="s">
        <v>37</v>
      </c>
      <c r="E71" s="26">
        <v>0</v>
      </c>
      <c r="F71" s="26">
        <v>0</v>
      </c>
      <c r="G71" s="27">
        <f t="shared" si="12"/>
        <v>0</v>
      </c>
      <c r="H71" s="27">
        <f t="shared" si="13"/>
        <v>0</v>
      </c>
      <c r="I71" s="27">
        <f t="shared" si="14"/>
        <v>0</v>
      </c>
      <c r="J71" s="27">
        <f t="shared" si="15"/>
        <v>0</v>
      </c>
      <c r="K71" s="28" t="s">
        <v>37</v>
      </c>
      <c r="L71" s="28" t="s">
        <v>37</v>
      </c>
      <c r="M71" s="26">
        <v>0</v>
      </c>
      <c r="N71" s="26">
        <v>0</v>
      </c>
      <c r="O71" s="26">
        <f t="shared" si="16"/>
        <v>0</v>
      </c>
      <c r="P71" s="26">
        <f t="shared" si="17"/>
        <v>0</v>
      </c>
      <c r="Q71" s="26">
        <f t="shared" si="18"/>
        <v>0</v>
      </c>
      <c r="R71" s="26">
        <f t="shared" si="19"/>
        <v>0</v>
      </c>
      <c r="S71" s="28" t="s">
        <v>37</v>
      </c>
      <c r="T71" s="28" t="s">
        <v>37</v>
      </c>
      <c r="U71" s="26">
        <v>0</v>
      </c>
      <c r="V71" s="26">
        <v>0</v>
      </c>
      <c r="W71" s="26">
        <f t="shared" si="20"/>
        <v>0</v>
      </c>
      <c r="X71" s="26">
        <f t="shared" si="21"/>
        <v>0</v>
      </c>
      <c r="Y71" s="26">
        <f t="shared" si="22"/>
        <v>0</v>
      </c>
      <c r="Z71" s="26">
        <f t="shared" si="23"/>
        <v>0</v>
      </c>
    </row>
    <row r="72" spans="1:26" ht="24" x14ac:dyDescent="0.2">
      <c r="A72" s="24" t="s">
        <v>174</v>
      </c>
      <c r="B72" s="25">
        <v>46</v>
      </c>
      <c r="C72" s="25" t="s">
        <v>37</v>
      </c>
      <c r="D72" s="25" t="s">
        <v>37</v>
      </c>
      <c r="E72" s="26">
        <v>0</v>
      </c>
      <c r="F72" s="26">
        <v>0</v>
      </c>
      <c r="G72" s="27">
        <f t="shared" si="12"/>
        <v>0</v>
      </c>
      <c r="H72" s="27">
        <f t="shared" si="13"/>
        <v>0</v>
      </c>
      <c r="I72" s="27">
        <f t="shared" si="14"/>
        <v>0</v>
      </c>
      <c r="J72" s="27">
        <f t="shared" si="15"/>
        <v>0</v>
      </c>
      <c r="K72" s="28" t="s">
        <v>37</v>
      </c>
      <c r="L72" s="28" t="s">
        <v>37</v>
      </c>
      <c r="M72" s="26">
        <v>0</v>
      </c>
      <c r="N72" s="26">
        <v>0</v>
      </c>
      <c r="O72" s="26">
        <f t="shared" si="16"/>
        <v>0</v>
      </c>
      <c r="P72" s="26">
        <f t="shared" si="17"/>
        <v>0</v>
      </c>
      <c r="Q72" s="26">
        <f t="shared" si="18"/>
        <v>0</v>
      </c>
      <c r="R72" s="26">
        <f t="shared" si="19"/>
        <v>0</v>
      </c>
      <c r="S72" s="28" t="s">
        <v>37</v>
      </c>
      <c r="T72" s="28" t="s">
        <v>37</v>
      </c>
      <c r="U72" s="26">
        <v>0</v>
      </c>
      <c r="V72" s="26">
        <v>0</v>
      </c>
      <c r="W72" s="26">
        <f t="shared" si="20"/>
        <v>0</v>
      </c>
      <c r="X72" s="26">
        <f t="shared" si="21"/>
        <v>0</v>
      </c>
      <c r="Y72" s="26">
        <f t="shared" si="22"/>
        <v>0</v>
      </c>
      <c r="Z72" s="26">
        <f t="shared" si="23"/>
        <v>0</v>
      </c>
    </row>
    <row r="73" spans="1:26" ht="24" x14ac:dyDescent="0.2">
      <c r="A73" s="24" t="s">
        <v>176</v>
      </c>
      <c r="B73" s="25">
        <v>7</v>
      </c>
      <c r="C73" s="25" t="s">
        <v>37</v>
      </c>
      <c r="D73" s="25" t="s">
        <v>37</v>
      </c>
      <c r="E73" s="26">
        <v>0</v>
      </c>
      <c r="F73" s="26">
        <v>0</v>
      </c>
      <c r="G73" s="27">
        <f t="shared" si="12"/>
        <v>0</v>
      </c>
      <c r="H73" s="27">
        <f t="shared" si="13"/>
        <v>0</v>
      </c>
      <c r="I73" s="27">
        <f t="shared" si="14"/>
        <v>0</v>
      </c>
      <c r="J73" s="27">
        <f t="shared" si="15"/>
        <v>0</v>
      </c>
      <c r="K73" s="28" t="s">
        <v>37</v>
      </c>
      <c r="L73" s="28" t="s">
        <v>37</v>
      </c>
      <c r="M73" s="26">
        <v>0</v>
      </c>
      <c r="N73" s="26">
        <v>0</v>
      </c>
      <c r="O73" s="26">
        <f t="shared" si="16"/>
        <v>0</v>
      </c>
      <c r="P73" s="26">
        <f t="shared" si="17"/>
        <v>0</v>
      </c>
      <c r="Q73" s="26">
        <f t="shared" si="18"/>
        <v>0</v>
      </c>
      <c r="R73" s="26">
        <f t="shared" si="19"/>
        <v>0</v>
      </c>
      <c r="S73" s="28" t="s">
        <v>37</v>
      </c>
      <c r="T73" s="28" t="s">
        <v>37</v>
      </c>
      <c r="U73" s="26">
        <v>0</v>
      </c>
      <c r="V73" s="26">
        <v>0</v>
      </c>
      <c r="W73" s="26">
        <f t="shared" si="20"/>
        <v>0</v>
      </c>
      <c r="X73" s="26">
        <f t="shared" si="21"/>
        <v>0</v>
      </c>
      <c r="Y73" s="26">
        <f t="shared" si="22"/>
        <v>0</v>
      </c>
      <c r="Z73" s="26">
        <f t="shared" si="23"/>
        <v>0</v>
      </c>
    </row>
    <row r="74" spans="1:26" ht="24" x14ac:dyDescent="0.2">
      <c r="A74" s="24" t="s">
        <v>178</v>
      </c>
      <c r="B74" s="25">
        <v>182</v>
      </c>
      <c r="C74" s="25" t="s">
        <v>37</v>
      </c>
      <c r="D74" s="25" t="s">
        <v>37</v>
      </c>
      <c r="E74" s="26">
        <v>0</v>
      </c>
      <c r="F74" s="26">
        <v>0</v>
      </c>
      <c r="G74" s="27">
        <f t="shared" si="12"/>
        <v>0</v>
      </c>
      <c r="H74" s="27">
        <f t="shared" si="13"/>
        <v>0</v>
      </c>
      <c r="I74" s="27">
        <f t="shared" si="14"/>
        <v>0</v>
      </c>
      <c r="J74" s="27">
        <f t="shared" si="15"/>
        <v>0</v>
      </c>
      <c r="K74" s="28" t="s">
        <v>37</v>
      </c>
      <c r="L74" s="28" t="s">
        <v>37</v>
      </c>
      <c r="M74" s="26">
        <v>0</v>
      </c>
      <c r="N74" s="26">
        <v>0</v>
      </c>
      <c r="O74" s="26">
        <f t="shared" si="16"/>
        <v>0</v>
      </c>
      <c r="P74" s="26">
        <f t="shared" si="17"/>
        <v>0</v>
      </c>
      <c r="Q74" s="26">
        <f t="shared" si="18"/>
        <v>0</v>
      </c>
      <c r="R74" s="26">
        <f t="shared" si="19"/>
        <v>0</v>
      </c>
      <c r="S74" s="28" t="s">
        <v>37</v>
      </c>
      <c r="T74" s="28" t="s">
        <v>37</v>
      </c>
      <c r="U74" s="26">
        <v>0</v>
      </c>
      <c r="V74" s="26">
        <v>0</v>
      </c>
      <c r="W74" s="26">
        <f t="shared" si="20"/>
        <v>0</v>
      </c>
      <c r="X74" s="26">
        <f t="shared" si="21"/>
        <v>0</v>
      </c>
      <c r="Y74" s="26">
        <f t="shared" si="22"/>
        <v>0</v>
      </c>
      <c r="Z74" s="26">
        <f t="shared" si="23"/>
        <v>0</v>
      </c>
    </row>
    <row r="75" spans="1:26" ht="48" x14ac:dyDescent="0.2">
      <c r="A75" s="24" t="s">
        <v>179</v>
      </c>
      <c r="B75" s="25">
        <v>9</v>
      </c>
      <c r="C75" s="25" t="s">
        <v>37</v>
      </c>
      <c r="D75" s="25" t="s">
        <v>37</v>
      </c>
      <c r="E75" s="26">
        <v>0</v>
      </c>
      <c r="F75" s="26">
        <v>0</v>
      </c>
      <c r="G75" s="27">
        <f t="shared" si="12"/>
        <v>0</v>
      </c>
      <c r="H75" s="27">
        <f t="shared" si="13"/>
        <v>0</v>
      </c>
      <c r="I75" s="27">
        <f t="shared" si="14"/>
        <v>0</v>
      </c>
      <c r="J75" s="27">
        <f t="shared" si="15"/>
        <v>0</v>
      </c>
      <c r="K75" s="28" t="s">
        <v>37</v>
      </c>
      <c r="L75" s="28" t="s">
        <v>37</v>
      </c>
      <c r="M75" s="26">
        <v>0</v>
      </c>
      <c r="N75" s="26">
        <v>0</v>
      </c>
      <c r="O75" s="26">
        <f t="shared" si="16"/>
        <v>0</v>
      </c>
      <c r="P75" s="26">
        <f t="shared" si="17"/>
        <v>0</v>
      </c>
      <c r="Q75" s="26">
        <f t="shared" si="18"/>
        <v>0</v>
      </c>
      <c r="R75" s="26">
        <f t="shared" si="19"/>
        <v>0</v>
      </c>
      <c r="S75" s="28" t="s">
        <v>37</v>
      </c>
      <c r="T75" s="28" t="s">
        <v>37</v>
      </c>
      <c r="U75" s="26">
        <v>0</v>
      </c>
      <c r="V75" s="26">
        <v>0</v>
      </c>
      <c r="W75" s="26">
        <f t="shared" si="20"/>
        <v>0</v>
      </c>
      <c r="X75" s="26">
        <f t="shared" si="21"/>
        <v>0</v>
      </c>
      <c r="Y75" s="26">
        <f t="shared" si="22"/>
        <v>0</v>
      </c>
      <c r="Z75" s="26">
        <f t="shared" si="23"/>
        <v>0</v>
      </c>
    </row>
    <row r="76" spans="1:26" ht="36" x14ac:dyDescent="0.2">
      <c r="A76" s="24" t="s">
        <v>128</v>
      </c>
      <c r="B76" s="25">
        <v>2</v>
      </c>
      <c r="C76" s="25" t="s">
        <v>37</v>
      </c>
      <c r="D76" s="25" t="s">
        <v>37</v>
      </c>
      <c r="E76" s="26">
        <v>0</v>
      </c>
      <c r="F76" s="26">
        <v>0</v>
      </c>
      <c r="G76" s="27">
        <f t="shared" si="12"/>
        <v>0</v>
      </c>
      <c r="H76" s="27">
        <f t="shared" si="13"/>
        <v>0</v>
      </c>
      <c r="I76" s="27">
        <f t="shared" si="14"/>
        <v>0</v>
      </c>
      <c r="J76" s="27">
        <f t="shared" si="15"/>
        <v>0</v>
      </c>
      <c r="K76" s="28" t="s">
        <v>37</v>
      </c>
      <c r="L76" s="28" t="s">
        <v>37</v>
      </c>
      <c r="M76" s="26">
        <v>0</v>
      </c>
      <c r="N76" s="26">
        <v>0</v>
      </c>
      <c r="O76" s="26">
        <f t="shared" si="16"/>
        <v>0</v>
      </c>
      <c r="P76" s="26">
        <f t="shared" si="17"/>
        <v>0</v>
      </c>
      <c r="Q76" s="26">
        <f t="shared" si="18"/>
        <v>0</v>
      </c>
      <c r="R76" s="26">
        <f t="shared" si="19"/>
        <v>0</v>
      </c>
      <c r="S76" s="28" t="s">
        <v>37</v>
      </c>
      <c r="T76" s="28" t="s">
        <v>37</v>
      </c>
      <c r="U76" s="26">
        <v>0</v>
      </c>
      <c r="V76" s="26">
        <v>0</v>
      </c>
      <c r="W76" s="26">
        <f t="shared" si="20"/>
        <v>0</v>
      </c>
      <c r="X76" s="26">
        <f t="shared" si="21"/>
        <v>0</v>
      </c>
      <c r="Y76" s="26">
        <f t="shared" si="22"/>
        <v>0</v>
      </c>
      <c r="Z76" s="26">
        <f t="shared" si="23"/>
        <v>0</v>
      </c>
    </row>
    <row r="77" spans="1:26" ht="24" x14ac:dyDescent="0.2">
      <c r="A77" s="24" t="s">
        <v>181</v>
      </c>
      <c r="B77" s="25">
        <v>90</v>
      </c>
      <c r="C77" s="25" t="s">
        <v>37</v>
      </c>
      <c r="D77" s="25" t="s">
        <v>37</v>
      </c>
      <c r="E77" s="26">
        <v>0</v>
      </c>
      <c r="F77" s="26">
        <v>0</v>
      </c>
      <c r="G77" s="27">
        <f t="shared" si="12"/>
        <v>0</v>
      </c>
      <c r="H77" s="27">
        <f t="shared" si="13"/>
        <v>0</v>
      </c>
      <c r="I77" s="27">
        <f t="shared" si="14"/>
        <v>0</v>
      </c>
      <c r="J77" s="27">
        <f t="shared" si="15"/>
        <v>0</v>
      </c>
      <c r="K77" s="28" t="s">
        <v>37</v>
      </c>
      <c r="L77" s="28" t="s">
        <v>37</v>
      </c>
      <c r="M77" s="26">
        <v>0</v>
      </c>
      <c r="N77" s="26">
        <v>0</v>
      </c>
      <c r="O77" s="26">
        <f t="shared" si="16"/>
        <v>0</v>
      </c>
      <c r="P77" s="26">
        <f t="shared" si="17"/>
        <v>0</v>
      </c>
      <c r="Q77" s="26">
        <f t="shared" si="18"/>
        <v>0</v>
      </c>
      <c r="R77" s="26">
        <f t="shared" si="19"/>
        <v>0</v>
      </c>
      <c r="S77" s="28" t="s">
        <v>37</v>
      </c>
      <c r="T77" s="28" t="s">
        <v>37</v>
      </c>
      <c r="U77" s="26">
        <v>0</v>
      </c>
      <c r="V77" s="26">
        <v>0</v>
      </c>
      <c r="W77" s="26">
        <f t="shared" si="20"/>
        <v>0</v>
      </c>
      <c r="X77" s="26">
        <f t="shared" si="21"/>
        <v>0</v>
      </c>
      <c r="Y77" s="26">
        <f t="shared" si="22"/>
        <v>0</v>
      </c>
      <c r="Z77" s="26">
        <f t="shared" si="23"/>
        <v>0</v>
      </c>
    </row>
    <row r="78" spans="1:26" x14ac:dyDescent="0.2">
      <c r="A78" s="24" t="s">
        <v>215</v>
      </c>
      <c r="B78" s="25">
        <v>21</v>
      </c>
      <c r="C78" s="25" t="s">
        <v>37</v>
      </c>
      <c r="D78" s="25" t="s">
        <v>37</v>
      </c>
      <c r="E78" s="26">
        <v>0</v>
      </c>
      <c r="F78" s="26">
        <v>0</v>
      </c>
      <c r="G78" s="27">
        <f t="shared" si="12"/>
        <v>0</v>
      </c>
      <c r="H78" s="27">
        <f t="shared" si="13"/>
        <v>0</v>
      </c>
      <c r="I78" s="27">
        <f t="shared" si="14"/>
        <v>0</v>
      </c>
      <c r="J78" s="27">
        <f t="shared" si="15"/>
        <v>0</v>
      </c>
      <c r="K78" s="28" t="s">
        <v>37</v>
      </c>
      <c r="L78" s="28" t="s">
        <v>37</v>
      </c>
      <c r="M78" s="26">
        <v>0</v>
      </c>
      <c r="N78" s="26">
        <v>0</v>
      </c>
      <c r="O78" s="26">
        <f t="shared" si="16"/>
        <v>0</v>
      </c>
      <c r="P78" s="26">
        <f t="shared" si="17"/>
        <v>0</v>
      </c>
      <c r="Q78" s="26">
        <f t="shared" si="18"/>
        <v>0</v>
      </c>
      <c r="R78" s="26">
        <f t="shared" si="19"/>
        <v>0</v>
      </c>
      <c r="S78" s="28" t="s">
        <v>37</v>
      </c>
      <c r="T78" s="28" t="s">
        <v>37</v>
      </c>
      <c r="U78" s="26">
        <v>0</v>
      </c>
      <c r="V78" s="26">
        <v>0</v>
      </c>
      <c r="W78" s="26">
        <f t="shared" si="20"/>
        <v>0</v>
      </c>
      <c r="X78" s="26">
        <f t="shared" si="21"/>
        <v>0</v>
      </c>
      <c r="Y78" s="26">
        <f t="shared" si="22"/>
        <v>0</v>
      </c>
      <c r="Z78" s="26">
        <f t="shared" si="23"/>
        <v>0</v>
      </c>
    </row>
    <row r="79" spans="1:26" x14ac:dyDescent="0.2">
      <c r="A79" s="24" t="s">
        <v>216</v>
      </c>
      <c r="B79" s="25">
        <v>21</v>
      </c>
      <c r="C79" s="25" t="s">
        <v>37</v>
      </c>
      <c r="D79" s="25" t="s">
        <v>37</v>
      </c>
      <c r="E79" s="26">
        <v>0</v>
      </c>
      <c r="F79" s="26">
        <v>0</v>
      </c>
      <c r="G79" s="27">
        <f t="shared" si="12"/>
        <v>0</v>
      </c>
      <c r="H79" s="27">
        <f t="shared" si="13"/>
        <v>0</v>
      </c>
      <c r="I79" s="27">
        <f t="shared" si="14"/>
        <v>0</v>
      </c>
      <c r="J79" s="27">
        <f t="shared" si="15"/>
        <v>0</v>
      </c>
      <c r="K79" s="28" t="s">
        <v>37</v>
      </c>
      <c r="L79" s="28" t="s">
        <v>37</v>
      </c>
      <c r="M79" s="26">
        <v>0</v>
      </c>
      <c r="N79" s="26">
        <v>0</v>
      </c>
      <c r="O79" s="26">
        <f t="shared" si="16"/>
        <v>0</v>
      </c>
      <c r="P79" s="26">
        <f t="shared" si="17"/>
        <v>0</v>
      </c>
      <c r="Q79" s="26">
        <f t="shared" si="18"/>
        <v>0</v>
      </c>
      <c r="R79" s="26">
        <f t="shared" si="19"/>
        <v>0</v>
      </c>
      <c r="S79" s="28" t="s">
        <v>37</v>
      </c>
      <c r="T79" s="28" t="s">
        <v>37</v>
      </c>
      <c r="U79" s="26">
        <v>0</v>
      </c>
      <c r="V79" s="26">
        <v>0</v>
      </c>
      <c r="W79" s="26">
        <f t="shared" si="20"/>
        <v>0</v>
      </c>
      <c r="X79" s="26">
        <f t="shared" si="21"/>
        <v>0</v>
      </c>
      <c r="Y79" s="26">
        <f t="shared" si="22"/>
        <v>0</v>
      </c>
      <c r="Z79" s="26">
        <f t="shared" si="23"/>
        <v>0</v>
      </c>
    </row>
  </sheetData>
  <mergeCells count="3">
    <mergeCell ref="C3:J3"/>
    <mergeCell ref="K3:R3"/>
    <mergeCell ref="S3:Z3"/>
  </mergeCells>
  <pageMargins left="0.7" right="0.7" top="0.75" bottom="0.75" header="0.3" footer="0.3"/>
  <pageSetup paperSize="8" scale="62" fitToHeight="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10036-87ED-478E-8872-3408B7E4F9A6}">
  <sheetPr>
    <pageSetUpPr fitToPage="1"/>
  </sheetPr>
  <dimension ref="A1:Z14"/>
  <sheetViews>
    <sheetView zoomScaleNormal="100" zoomScaleSheetLayoutView="90" workbookViewId="0">
      <selection activeCell="H26" sqref="H26"/>
    </sheetView>
  </sheetViews>
  <sheetFormatPr defaultColWidth="8.85546875" defaultRowHeight="12" x14ac:dyDescent="0.2"/>
  <cols>
    <col min="1" max="1" width="22.42578125" style="14" customWidth="1"/>
    <col min="2" max="5" width="9.42578125" style="14" customWidth="1"/>
    <col min="6" max="6" width="10.140625" style="14" customWidth="1"/>
    <col min="7" max="10" width="9.42578125" style="14" customWidth="1"/>
    <col min="11" max="12" width="8.28515625" style="14" customWidth="1"/>
    <col min="13" max="13" width="9.7109375" style="14" customWidth="1"/>
    <col min="14" max="14" width="10.28515625" style="14" customWidth="1"/>
    <col min="15" max="16" width="8.28515625" style="14" customWidth="1"/>
    <col min="17" max="17" width="9.42578125" style="14" customWidth="1"/>
    <col min="18" max="18" width="8.28515625" style="14" customWidth="1"/>
    <col min="19" max="21" width="9.42578125" style="14" customWidth="1"/>
    <col min="22" max="22" width="10.7109375" style="14" customWidth="1"/>
    <col min="23" max="23" width="8.28515625" style="14" customWidth="1"/>
    <col min="24" max="26" width="9.42578125" style="14" customWidth="1"/>
    <col min="27" max="16384" width="8.85546875" style="14"/>
  </cols>
  <sheetData>
    <row r="1" spans="1:26" s="23" customFormat="1" ht="20.100000000000001" customHeight="1" x14ac:dyDescent="0.2">
      <c r="A1" s="49" t="s">
        <v>233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6" s="23" customFormat="1" x14ac:dyDescent="0.2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26" ht="30.4" customHeight="1" x14ac:dyDescent="0.2">
      <c r="B3" s="15"/>
      <c r="C3" s="74" t="s">
        <v>17</v>
      </c>
      <c r="D3" s="74"/>
      <c r="E3" s="74"/>
      <c r="F3" s="74"/>
      <c r="G3" s="74"/>
      <c r="H3" s="74"/>
      <c r="I3" s="74"/>
      <c r="J3" s="74"/>
      <c r="K3" s="75" t="s">
        <v>63</v>
      </c>
      <c r="L3" s="75"/>
      <c r="M3" s="75"/>
      <c r="N3" s="75"/>
      <c r="O3" s="75"/>
      <c r="P3" s="75"/>
      <c r="Q3" s="75"/>
      <c r="R3" s="75"/>
      <c r="S3" s="76" t="s">
        <v>19</v>
      </c>
      <c r="T3" s="76"/>
      <c r="U3" s="76"/>
      <c r="V3" s="76"/>
      <c r="W3" s="76"/>
      <c r="X3" s="76"/>
      <c r="Y3" s="76"/>
      <c r="Z3" s="76"/>
    </row>
    <row r="4" spans="1:26" ht="77.099999999999994" customHeight="1" x14ac:dyDescent="0.2">
      <c r="A4" s="16" t="s">
        <v>20</v>
      </c>
      <c r="B4" s="46" t="s">
        <v>21</v>
      </c>
      <c r="C4" s="47" t="s">
        <v>22</v>
      </c>
      <c r="D4" s="47" t="s">
        <v>23</v>
      </c>
      <c r="E4" s="46" t="s">
        <v>24</v>
      </c>
      <c r="F4" s="46" t="s">
        <v>25</v>
      </c>
      <c r="G4" s="46" t="s">
        <v>26</v>
      </c>
      <c r="H4" s="46" t="s">
        <v>27</v>
      </c>
      <c r="I4" s="46" t="s">
        <v>28</v>
      </c>
      <c r="J4" s="46" t="s">
        <v>29</v>
      </c>
      <c r="K4" s="47" t="s">
        <v>22</v>
      </c>
      <c r="L4" s="47" t="s">
        <v>23</v>
      </c>
      <c r="M4" s="46" t="s">
        <v>24</v>
      </c>
      <c r="N4" s="46" t="s">
        <v>25</v>
      </c>
      <c r="O4" s="46" t="s">
        <v>26</v>
      </c>
      <c r="P4" s="46" t="s">
        <v>27</v>
      </c>
      <c r="Q4" s="46" t="s">
        <v>28</v>
      </c>
      <c r="R4" s="46" t="s">
        <v>29</v>
      </c>
      <c r="S4" s="47" t="s">
        <v>22</v>
      </c>
      <c r="T4" s="47" t="s">
        <v>23</v>
      </c>
      <c r="U4" s="46" t="s">
        <v>24</v>
      </c>
      <c r="V4" s="46" t="s">
        <v>25</v>
      </c>
      <c r="W4" s="46" t="s">
        <v>26</v>
      </c>
      <c r="X4" s="46" t="s">
        <v>27</v>
      </c>
      <c r="Y4" s="46" t="s">
        <v>28</v>
      </c>
      <c r="Z4" s="46" t="s">
        <v>29</v>
      </c>
    </row>
    <row r="5" spans="1:26" ht="27.6" customHeight="1" x14ac:dyDescent="0.2">
      <c r="A5" s="17" t="s">
        <v>33</v>
      </c>
      <c r="B5" s="18">
        <v>150518</v>
      </c>
      <c r="C5" s="19">
        <v>133.03683918360002</v>
      </c>
      <c r="D5" s="19">
        <v>1.3438064564000001</v>
      </c>
      <c r="E5" s="19">
        <v>32.675377679999997</v>
      </c>
      <c r="F5" s="19">
        <v>0.33005432000000007</v>
      </c>
      <c r="G5" s="20">
        <f>C5+E5</f>
        <v>165.71221686360002</v>
      </c>
      <c r="H5" s="20">
        <f>90%*G5</f>
        <v>149.14099517724003</v>
      </c>
      <c r="I5" s="20">
        <f>F5+D5</f>
        <v>1.6738607764000002</v>
      </c>
      <c r="J5" s="20">
        <f>I5+H5</f>
        <v>150.81485595364003</v>
      </c>
      <c r="K5" s="19">
        <v>163.04</v>
      </c>
      <c r="L5" s="19">
        <v>1.65</v>
      </c>
      <c r="M5" s="19">
        <v>32.675377679999997</v>
      </c>
      <c r="N5" s="19">
        <v>0.33005432000000007</v>
      </c>
      <c r="O5" s="20">
        <f>K5+M5</f>
        <v>195.71537767999999</v>
      </c>
      <c r="P5" s="20">
        <f>90%*O5</f>
        <v>176.143839912</v>
      </c>
      <c r="Q5" s="20">
        <f>N5+L5</f>
        <v>1.98005432</v>
      </c>
      <c r="R5" s="20">
        <f>Q5+P5</f>
        <v>178.123894232</v>
      </c>
      <c r="S5" s="19">
        <v>163.04</v>
      </c>
      <c r="T5" s="19">
        <v>1.6468739820000002</v>
      </c>
      <c r="U5" s="19">
        <v>96.10405200000001</v>
      </c>
      <c r="V5" s="19">
        <v>0.97074800000000006</v>
      </c>
      <c r="W5" s="20">
        <f>S5+U5</f>
        <v>259.14405199999999</v>
      </c>
      <c r="X5" s="20">
        <f>90%*W5</f>
        <v>233.22964679999998</v>
      </c>
      <c r="Y5" s="20">
        <f>V5+T5</f>
        <v>2.6176219820000002</v>
      </c>
      <c r="Z5" s="20">
        <f>Y5+X5</f>
        <v>235.84726878199999</v>
      </c>
    </row>
    <row r="6" spans="1:26" x14ac:dyDescent="0.2">
      <c r="A6" s="17" t="s">
        <v>182</v>
      </c>
      <c r="B6" s="18">
        <v>26784</v>
      </c>
      <c r="C6" s="19">
        <v>1.7940652587000001</v>
      </c>
      <c r="D6" s="19">
        <v>1.8121871300000002E-2</v>
      </c>
      <c r="E6" s="19">
        <v>0.44064305999999998</v>
      </c>
      <c r="F6" s="19">
        <v>4.4509400000000005E-3</v>
      </c>
      <c r="G6" s="20">
        <f>C6+E6</f>
        <v>2.2347083187000001</v>
      </c>
      <c r="H6" s="20">
        <f t="shared" ref="H6:H14" si="0">90%*G6</f>
        <v>2.0112374868300003</v>
      </c>
      <c r="I6" s="20">
        <f t="shared" ref="I6:I14" si="1">F6+D6</f>
        <v>2.2572811300000002E-2</v>
      </c>
      <c r="J6" s="20">
        <f t="shared" ref="J6:J14" si="2">I6+H6</f>
        <v>2.0338102981300001</v>
      </c>
      <c r="K6" s="19">
        <v>2.2000000000000002</v>
      </c>
      <c r="L6" s="19">
        <v>1.8121871300000002E-2</v>
      </c>
      <c r="M6" s="19">
        <v>0.44064305999999998</v>
      </c>
      <c r="N6" s="19">
        <v>4.4509400000000005E-3</v>
      </c>
      <c r="O6" s="20">
        <f t="shared" ref="O6:O14" si="3">K6+M6</f>
        <v>2.6406430600000004</v>
      </c>
      <c r="P6" s="20">
        <f t="shared" ref="P6:P14" si="4">90%*O6</f>
        <v>2.3765787540000005</v>
      </c>
      <c r="Q6" s="20">
        <f t="shared" ref="Q6:Q14" si="5">N6+L6</f>
        <v>2.2572811300000002E-2</v>
      </c>
      <c r="R6" s="20">
        <f t="shared" ref="R6:R14" si="6">Q6+P6</f>
        <v>2.3991515653000004</v>
      </c>
      <c r="S6" s="19">
        <v>2.1986792684999998</v>
      </c>
      <c r="T6" s="19">
        <v>2.2208881500000003E-2</v>
      </c>
      <c r="U6" s="19">
        <v>1.296009</v>
      </c>
      <c r="V6" s="19">
        <v>1.3091E-2</v>
      </c>
      <c r="W6" s="20">
        <f t="shared" ref="W6:W14" si="7">S6+U6</f>
        <v>3.4946882685</v>
      </c>
      <c r="X6" s="20">
        <f t="shared" ref="X6:X14" si="8">90%*W6</f>
        <v>3.1452194416500001</v>
      </c>
      <c r="Y6" s="20">
        <f t="shared" ref="Y6:Y14" si="9">V6+T6</f>
        <v>3.5299881500000005E-2</v>
      </c>
      <c r="Z6" s="20">
        <f t="shared" ref="Z6:Z14" si="10">Y6+X6</f>
        <v>3.18051932315</v>
      </c>
    </row>
    <row r="7" spans="1:26" ht="27.6" customHeight="1" x14ac:dyDescent="0.2">
      <c r="A7" s="17" t="s">
        <v>217</v>
      </c>
      <c r="B7" s="18">
        <v>51160</v>
      </c>
      <c r="C7" s="19">
        <v>0.68522850000000002</v>
      </c>
      <c r="D7" s="19">
        <v>6.9215000000000006E-3</v>
      </c>
      <c r="E7" s="19">
        <v>0.16829999999999998</v>
      </c>
      <c r="F7" s="19">
        <v>1.7000000000000001E-3</v>
      </c>
      <c r="G7" s="20">
        <f t="shared" ref="G7:G14" si="11">C7+E7</f>
        <v>0.85352850000000002</v>
      </c>
      <c r="H7" s="20">
        <f t="shared" si="0"/>
        <v>0.76817564999999999</v>
      </c>
      <c r="I7" s="20">
        <f t="shared" si="1"/>
        <v>8.6215000000000007E-3</v>
      </c>
      <c r="J7" s="20">
        <f t="shared" si="2"/>
        <v>0.77679714999999994</v>
      </c>
      <c r="K7" s="19">
        <v>0.84</v>
      </c>
      <c r="L7" s="19">
        <v>6.9215000000000006E-3</v>
      </c>
      <c r="M7" s="19">
        <v>0.16829999999999998</v>
      </c>
      <c r="N7" s="19">
        <v>1.7000000000000001E-3</v>
      </c>
      <c r="O7" s="20">
        <f t="shared" si="3"/>
        <v>1.0083</v>
      </c>
      <c r="P7" s="20">
        <f t="shared" si="4"/>
        <v>0.90747</v>
      </c>
      <c r="Q7" s="20">
        <f t="shared" si="5"/>
        <v>8.6215000000000007E-3</v>
      </c>
      <c r="R7" s="20">
        <f t="shared" si="6"/>
        <v>0.91609149999999995</v>
      </c>
      <c r="S7" s="19">
        <v>0.8397675</v>
      </c>
      <c r="T7" s="19">
        <v>8.4825000000000005E-3</v>
      </c>
      <c r="U7" s="19">
        <v>0.495</v>
      </c>
      <c r="V7" s="19">
        <v>5.0000000000000001E-3</v>
      </c>
      <c r="W7" s="20">
        <f t="shared" si="7"/>
        <v>1.3347674999999999</v>
      </c>
      <c r="X7" s="20">
        <f t="shared" si="8"/>
        <v>1.2012907499999999</v>
      </c>
      <c r="Y7" s="20">
        <f t="shared" si="9"/>
        <v>1.3482500000000001E-2</v>
      </c>
      <c r="Z7" s="20">
        <f t="shared" si="10"/>
        <v>1.2147732499999999</v>
      </c>
    </row>
    <row r="8" spans="1:26" ht="27.6" customHeight="1" x14ac:dyDescent="0.2">
      <c r="A8" s="17" t="s">
        <v>218</v>
      </c>
      <c r="B8" s="18">
        <v>27530</v>
      </c>
      <c r="C8" s="19">
        <v>0.54818280000000008</v>
      </c>
      <c r="D8" s="19">
        <v>5.5372000000000008E-3</v>
      </c>
      <c r="E8" s="19">
        <v>0.13463999999999998</v>
      </c>
      <c r="F8" s="19">
        <v>1.3600000000000001E-3</v>
      </c>
      <c r="G8" s="20">
        <f t="shared" si="11"/>
        <v>0.68282280000000006</v>
      </c>
      <c r="H8" s="20">
        <f t="shared" si="0"/>
        <v>0.61454052000000003</v>
      </c>
      <c r="I8" s="20">
        <f t="shared" si="1"/>
        <v>6.8972000000000009E-3</v>
      </c>
      <c r="J8" s="20">
        <f t="shared" si="2"/>
        <v>0.62143772000000008</v>
      </c>
      <c r="K8" s="19">
        <v>0.67</v>
      </c>
      <c r="L8" s="19">
        <v>5.5372000000000008E-3</v>
      </c>
      <c r="M8" s="19">
        <v>0.13463999999999998</v>
      </c>
      <c r="N8" s="19">
        <v>1.3600000000000001E-3</v>
      </c>
      <c r="O8" s="20">
        <f t="shared" si="3"/>
        <v>0.80464000000000002</v>
      </c>
      <c r="P8" s="20">
        <f t="shared" si="4"/>
        <v>0.72417600000000004</v>
      </c>
      <c r="Q8" s="20">
        <f t="shared" si="5"/>
        <v>6.8972000000000009E-3</v>
      </c>
      <c r="R8" s="20">
        <f t="shared" si="6"/>
        <v>0.73107320000000009</v>
      </c>
      <c r="S8" s="19">
        <v>0.67181400000000002</v>
      </c>
      <c r="T8" s="19">
        <v>6.7860000000000004E-3</v>
      </c>
      <c r="U8" s="19">
        <v>0.39600000000000002</v>
      </c>
      <c r="V8" s="19">
        <v>4.0000000000000001E-3</v>
      </c>
      <c r="W8" s="20">
        <f t="shared" si="7"/>
        <v>1.067814</v>
      </c>
      <c r="X8" s="20">
        <f t="shared" si="8"/>
        <v>0.96103260000000001</v>
      </c>
      <c r="Y8" s="20">
        <f t="shared" si="9"/>
        <v>1.0786E-2</v>
      </c>
      <c r="Z8" s="20">
        <f t="shared" si="10"/>
        <v>0.97181859999999998</v>
      </c>
    </row>
    <row r="9" spans="1:26" ht="27.6" customHeight="1" x14ac:dyDescent="0.2">
      <c r="A9" s="17" t="s">
        <v>219</v>
      </c>
      <c r="B9" s="18">
        <v>18130</v>
      </c>
      <c r="C9" s="19">
        <v>0.41113710000000003</v>
      </c>
      <c r="D9" s="19">
        <v>4.1529000000000002E-3</v>
      </c>
      <c r="E9" s="19">
        <v>0.10097999999999999</v>
      </c>
      <c r="F9" s="19">
        <v>1.0200000000000001E-3</v>
      </c>
      <c r="G9" s="20">
        <f t="shared" si="11"/>
        <v>0.51211709999999999</v>
      </c>
      <c r="H9" s="20">
        <f t="shared" si="0"/>
        <v>0.46090539000000003</v>
      </c>
      <c r="I9" s="20">
        <f t="shared" si="1"/>
        <v>5.1729000000000002E-3</v>
      </c>
      <c r="J9" s="20">
        <f>I9+H9</f>
        <v>0.46607829000000001</v>
      </c>
      <c r="K9" s="19">
        <v>0.5</v>
      </c>
      <c r="L9" s="19">
        <v>0.01</v>
      </c>
      <c r="M9" s="19">
        <v>0.10097999999999999</v>
      </c>
      <c r="N9" s="19">
        <v>1.0200000000000001E-3</v>
      </c>
      <c r="O9" s="20">
        <f t="shared" si="3"/>
        <v>0.60097999999999996</v>
      </c>
      <c r="P9" s="20">
        <f t="shared" si="4"/>
        <v>0.54088199999999997</v>
      </c>
      <c r="Q9" s="20">
        <f t="shared" si="5"/>
        <v>1.102E-2</v>
      </c>
      <c r="R9" s="20">
        <f t="shared" si="6"/>
        <v>0.551902</v>
      </c>
      <c r="S9" s="19">
        <v>0.50386049999999993</v>
      </c>
      <c r="T9" s="19">
        <v>5.0895000000000003E-3</v>
      </c>
      <c r="U9" s="19">
        <v>0.29699999999999999</v>
      </c>
      <c r="V9" s="19">
        <v>3.0000000000000001E-3</v>
      </c>
      <c r="W9" s="20">
        <f t="shared" si="7"/>
        <v>0.80086049999999998</v>
      </c>
      <c r="X9" s="20">
        <f t="shared" si="8"/>
        <v>0.72077444999999996</v>
      </c>
      <c r="Y9" s="20">
        <f t="shared" si="9"/>
        <v>8.0894999999999995E-3</v>
      </c>
      <c r="Z9" s="20">
        <f t="shared" si="10"/>
        <v>0.72886394999999993</v>
      </c>
    </row>
    <row r="10" spans="1:26" ht="27.6" customHeight="1" x14ac:dyDescent="0.2">
      <c r="A10" s="17" t="s">
        <v>220</v>
      </c>
      <c r="B10" s="18">
        <v>9942</v>
      </c>
      <c r="C10" s="19">
        <v>0.27409140000000004</v>
      </c>
      <c r="D10" s="19">
        <v>2.7686000000000004E-3</v>
      </c>
      <c r="E10" s="19">
        <v>6.7319999999999991E-2</v>
      </c>
      <c r="F10" s="19">
        <v>6.8000000000000005E-4</v>
      </c>
      <c r="G10" s="20">
        <f t="shared" si="11"/>
        <v>0.34141140000000003</v>
      </c>
      <c r="H10" s="20">
        <f t="shared" si="0"/>
        <v>0.30727026000000002</v>
      </c>
      <c r="I10" s="20">
        <f t="shared" si="1"/>
        <v>3.4486000000000004E-3</v>
      </c>
      <c r="J10" s="20">
        <f t="shared" si="2"/>
        <v>0.31071886000000004</v>
      </c>
      <c r="K10" s="19">
        <v>0.34</v>
      </c>
      <c r="L10" s="19">
        <v>2.7686000000000004E-3</v>
      </c>
      <c r="M10" s="19">
        <v>6.7319999999999991E-2</v>
      </c>
      <c r="N10" s="19">
        <v>6.8000000000000005E-4</v>
      </c>
      <c r="O10" s="20">
        <f t="shared" si="3"/>
        <v>0.40732000000000002</v>
      </c>
      <c r="P10" s="20">
        <f t="shared" si="4"/>
        <v>0.36658800000000002</v>
      </c>
      <c r="Q10" s="20">
        <f t="shared" si="5"/>
        <v>3.4486000000000004E-3</v>
      </c>
      <c r="R10" s="20">
        <f t="shared" si="6"/>
        <v>0.37003660000000005</v>
      </c>
      <c r="S10" s="19">
        <v>0.33590700000000001</v>
      </c>
      <c r="T10" s="19">
        <v>3.3930000000000002E-3</v>
      </c>
      <c r="U10" s="19">
        <v>0.19800000000000001</v>
      </c>
      <c r="V10" s="19">
        <v>2E-3</v>
      </c>
      <c r="W10" s="20">
        <f t="shared" si="7"/>
        <v>0.53390700000000002</v>
      </c>
      <c r="X10" s="20">
        <f t="shared" si="8"/>
        <v>0.48051630000000001</v>
      </c>
      <c r="Y10" s="20">
        <f t="shared" si="9"/>
        <v>5.3930000000000002E-3</v>
      </c>
      <c r="Z10" s="20">
        <f t="shared" si="10"/>
        <v>0.48590929999999999</v>
      </c>
    </row>
    <row r="11" spans="1:26" x14ac:dyDescent="0.2">
      <c r="A11" s="17" t="s">
        <v>221</v>
      </c>
      <c r="B11" s="18">
        <v>22460</v>
      </c>
      <c r="C11" s="19">
        <v>0.27409140000000004</v>
      </c>
      <c r="D11" s="19">
        <v>2.7686000000000004E-3</v>
      </c>
      <c r="E11" s="19">
        <v>6.7319999999999991E-2</v>
      </c>
      <c r="F11" s="19">
        <v>6.8000000000000005E-4</v>
      </c>
      <c r="G11" s="20">
        <f t="shared" si="11"/>
        <v>0.34141140000000003</v>
      </c>
      <c r="H11" s="20">
        <f t="shared" si="0"/>
        <v>0.30727026000000002</v>
      </c>
      <c r="I11" s="20">
        <f t="shared" si="1"/>
        <v>3.4486000000000004E-3</v>
      </c>
      <c r="J11" s="20">
        <f t="shared" si="2"/>
        <v>0.31071886000000004</v>
      </c>
      <c r="K11" s="19">
        <v>0.34</v>
      </c>
      <c r="L11" s="19">
        <v>2.7686000000000004E-3</v>
      </c>
      <c r="M11" s="19">
        <v>6.7319999999999991E-2</v>
      </c>
      <c r="N11" s="19">
        <v>6.8000000000000005E-4</v>
      </c>
      <c r="O11" s="20">
        <f t="shared" si="3"/>
        <v>0.40732000000000002</v>
      </c>
      <c r="P11" s="20">
        <f t="shared" si="4"/>
        <v>0.36658800000000002</v>
      </c>
      <c r="Q11" s="20">
        <f t="shared" si="5"/>
        <v>3.4486000000000004E-3</v>
      </c>
      <c r="R11" s="20">
        <f t="shared" si="6"/>
        <v>0.37003660000000005</v>
      </c>
      <c r="S11" s="19">
        <v>0.33590700000000001</v>
      </c>
      <c r="T11" s="19">
        <v>3.3930000000000002E-3</v>
      </c>
      <c r="U11" s="19">
        <v>0.19800000000000001</v>
      </c>
      <c r="V11" s="19">
        <v>2E-3</v>
      </c>
      <c r="W11" s="20">
        <f t="shared" si="7"/>
        <v>0.53390700000000002</v>
      </c>
      <c r="X11" s="20">
        <f t="shared" si="8"/>
        <v>0.48051630000000001</v>
      </c>
      <c r="Y11" s="20">
        <f t="shared" si="9"/>
        <v>5.3930000000000002E-3</v>
      </c>
      <c r="Z11" s="20">
        <f t="shared" si="10"/>
        <v>0.48590929999999999</v>
      </c>
    </row>
    <row r="12" spans="1:26" x14ac:dyDescent="0.2">
      <c r="A12" s="17" t="s">
        <v>222</v>
      </c>
      <c r="B12" s="18">
        <v>4886</v>
      </c>
      <c r="C12" s="19">
        <v>0.13704570000000002</v>
      </c>
      <c r="D12" s="19">
        <v>1.3843000000000002E-3</v>
      </c>
      <c r="E12" s="19">
        <v>3.3659999999999995E-2</v>
      </c>
      <c r="F12" s="19">
        <v>3.4000000000000002E-4</v>
      </c>
      <c r="G12" s="20">
        <f t="shared" si="11"/>
        <v>0.17070570000000002</v>
      </c>
      <c r="H12" s="20">
        <f t="shared" si="0"/>
        <v>0.15363513000000001</v>
      </c>
      <c r="I12" s="20">
        <f t="shared" si="1"/>
        <v>1.7243000000000002E-3</v>
      </c>
      <c r="J12" s="20">
        <f t="shared" si="2"/>
        <v>0.15535943000000002</v>
      </c>
      <c r="K12" s="19">
        <v>0.17</v>
      </c>
      <c r="L12" s="19">
        <v>1.3843000000000002E-3</v>
      </c>
      <c r="M12" s="19">
        <v>3.3659999999999995E-2</v>
      </c>
      <c r="N12" s="19">
        <v>3.4000000000000002E-4</v>
      </c>
      <c r="O12" s="20">
        <f t="shared" si="3"/>
        <v>0.20366000000000001</v>
      </c>
      <c r="P12" s="20">
        <f t="shared" si="4"/>
        <v>0.18329400000000001</v>
      </c>
      <c r="Q12" s="20">
        <f t="shared" si="5"/>
        <v>1.7243000000000002E-3</v>
      </c>
      <c r="R12" s="20">
        <f t="shared" si="6"/>
        <v>0.18501830000000002</v>
      </c>
      <c r="S12" s="19">
        <v>0.16795350000000001</v>
      </c>
      <c r="T12" s="19">
        <v>1.6965000000000001E-3</v>
      </c>
      <c r="U12" s="19">
        <v>9.9000000000000005E-2</v>
      </c>
      <c r="V12" s="19">
        <v>1E-3</v>
      </c>
      <c r="W12" s="20">
        <f t="shared" si="7"/>
        <v>0.26695350000000001</v>
      </c>
      <c r="X12" s="20">
        <f t="shared" si="8"/>
        <v>0.24025815</v>
      </c>
      <c r="Y12" s="20">
        <f t="shared" si="9"/>
        <v>2.6965000000000001E-3</v>
      </c>
      <c r="Z12" s="20">
        <f t="shared" si="10"/>
        <v>0.24295464999999999</v>
      </c>
    </row>
    <row r="13" spans="1:26" ht="24" customHeight="1" x14ac:dyDescent="0.2">
      <c r="A13" s="17" t="s">
        <v>223</v>
      </c>
      <c r="B13" s="18">
        <v>2768</v>
      </c>
      <c r="C13" s="19">
        <v>0</v>
      </c>
      <c r="D13" s="19">
        <v>0</v>
      </c>
      <c r="E13" s="19">
        <v>0</v>
      </c>
      <c r="F13" s="19">
        <v>0</v>
      </c>
      <c r="G13" s="20">
        <f t="shared" si="11"/>
        <v>0</v>
      </c>
      <c r="H13" s="20">
        <f t="shared" si="0"/>
        <v>0</v>
      </c>
      <c r="I13" s="20">
        <f t="shared" si="1"/>
        <v>0</v>
      </c>
      <c r="J13" s="20">
        <f t="shared" si="2"/>
        <v>0</v>
      </c>
      <c r="K13" s="19">
        <v>0</v>
      </c>
      <c r="L13" s="19">
        <v>0</v>
      </c>
      <c r="M13" s="19">
        <v>0</v>
      </c>
      <c r="N13" s="19">
        <v>0</v>
      </c>
      <c r="O13" s="20">
        <f t="shared" si="3"/>
        <v>0</v>
      </c>
      <c r="P13" s="20">
        <f t="shared" si="4"/>
        <v>0</v>
      </c>
      <c r="Q13" s="20">
        <f t="shared" si="5"/>
        <v>0</v>
      </c>
      <c r="R13" s="20">
        <f t="shared" si="6"/>
        <v>0</v>
      </c>
      <c r="S13" s="19">
        <v>0</v>
      </c>
      <c r="T13" s="19">
        <v>0</v>
      </c>
      <c r="U13" s="19">
        <v>0</v>
      </c>
      <c r="V13" s="19">
        <v>0</v>
      </c>
      <c r="W13" s="20">
        <f t="shared" si="7"/>
        <v>0</v>
      </c>
      <c r="X13" s="20">
        <f t="shared" si="8"/>
        <v>0</v>
      </c>
      <c r="Y13" s="20">
        <f t="shared" si="9"/>
        <v>0</v>
      </c>
      <c r="Z13" s="20">
        <f t="shared" si="10"/>
        <v>0</v>
      </c>
    </row>
    <row r="14" spans="1:26" x14ac:dyDescent="0.2">
      <c r="A14" s="17" t="s">
        <v>183</v>
      </c>
      <c r="B14" s="18">
        <v>8</v>
      </c>
      <c r="C14" s="19">
        <v>0</v>
      </c>
      <c r="D14" s="19">
        <v>0</v>
      </c>
      <c r="E14" s="19">
        <v>0</v>
      </c>
      <c r="F14" s="19">
        <v>0</v>
      </c>
      <c r="G14" s="20">
        <f t="shared" si="11"/>
        <v>0</v>
      </c>
      <c r="H14" s="20">
        <f t="shared" si="0"/>
        <v>0</v>
      </c>
      <c r="I14" s="20">
        <f t="shared" si="1"/>
        <v>0</v>
      </c>
      <c r="J14" s="20">
        <f t="shared" si="2"/>
        <v>0</v>
      </c>
      <c r="K14" s="19">
        <v>0</v>
      </c>
      <c r="L14" s="19">
        <v>0</v>
      </c>
      <c r="M14" s="19">
        <v>0</v>
      </c>
      <c r="N14" s="19">
        <v>0</v>
      </c>
      <c r="O14" s="20">
        <f t="shared" si="3"/>
        <v>0</v>
      </c>
      <c r="P14" s="20">
        <f t="shared" si="4"/>
        <v>0</v>
      </c>
      <c r="Q14" s="20">
        <f t="shared" si="5"/>
        <v>0</v>
      </c>
      <c r="R14" s="20">
        <f t="shared" si="6"/>
        <v>0</v>
      </c>
      <c r="S14" s="19">
        <v>0</v>
      </c>
      <c r="T14" s="19">
        <v>0</v>
      </c>
      <c r="U14" s="19">
        <v>0</v>
      </c>
      <c r="V14" s="19">
        <v>0</v>
      </c>
      <c r="W14" s="20">
        <f t="shared" si="7"/>
        <v>0</v>
      </c>
      <c r="X14" s="20">
        <f t="shared" si="8"/>
        <v>0</v>
      </c>
      <c r="Y14" s="20">
        <f t="shared" si="9"/>
        <v>0</v>
      </c>
      <c r="Z14" s="20">
        <f t="shared" si="10"/>
        <v>0</v>
      </c>
    </row>
  </sheetData>
  <mergeCells count="3">
    <mergeCell ref="C3:J3"/>
    <mergeCell ref="K3:R3"/>
    <mergeCell ref="S3:Z3"/>
  </mergeCells>
  <pageMargins left="0.7" right="0.7" top="0.75" bottom="0.75" header="0.3" footer="0.3"/>
  <pageSetup paperSize="8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_x0020_Description xmlns="bb3bbf15-8d13-40d2-8cb9-6023501d5fbb" xsi:nil="true"/>
    <_ip_UnifiedCompliancePolicyUIAction xmlns="http://schemas.microsoft.com/sharepoint/v3" xsi:nil="true"/>
    <_ip_UnifiedCompliancePolicyProperties xmlns="http://schemas.microsoft.com/sharepoint/v3" xsi:nil="true"/>
    <TaxCatchAll xmlns="8cccf656-3787-459c-a0cc-a048ca001fad" xsi:nil="true"/>
    <lcf76f155ced4ddcb4097134ff3c332f xmlns="bb3bbf15-8d13-40d2-8cb9-6023501d5fb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567559660C1745B8904D6467B84D11" ma:contentTypeVersion="18" ma:contentTypeDescription="Create a new document." ma:contentTypeScope="" ma:versionID="0d1319d84fc2a8059b1caa5e0bdfc04b">
  <xsd:schema xmlns:xsd="http://www.w3.org/2001/XMLSchema" xmlns:xs="http://www.w3.org/2001/XMLSchema" xmlns:p="http://schemas.microsoft.com/office/2006/metadata/properties" xmlns:ns1="http://schemas.microsoft.com/sharepoint/v3" xmlns:ns2="6b55a666-67fc-440c-9f39-8b2e87e57261" xmlns:ns3="bb3bbf15-8d13-40d2-8cb9-6023501d5fbb" xmlns:ns4="8cccf656-3787-459c-a0cc-a048ca001fad" targetNamespace="http://schemas.microsoft.com/office/2006/metadata/properties" ma:root="true" ma:fieldsID="08a9bb583e5c8f5829765b7afce2e46b" ns1:_="" ns2:_="" ns3:_="" ns4:_="">
    <xsd:import namespace="http://schemas.microsoft.com/sharepoint/v3"/>
    <xsd:import namespace="6b55a666-67fc-440c-9f39-8b2e87e57261"/>
    <xsd:import namespace="bb3bbf15-8d13-40d2-8cb9-6023501d5fbb"/>
    <xsd:import namespace="8cccf656-3787-459c-a0cc-a048ca001f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Folder_x0020_Descrip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55a666-67fc-440c-9f39-8b2e87e572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bbf15-8d13-40d2-8cb9-6023501d5f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Folder_x0020_Description" ma:index="22" nillable="true" ma:displayName="Folder Description" ma:internalName="Folder_x0020_Description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0fa5b73-c91b-4169-bfc8-b85bc92a64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ccf656-3787-459c-a0cc-a048ca001fad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190abd77-b97e-4e42-91b6-4e4f3a454fcd}" ma:internalName="TaxCatchAll" ma:showField="CatchAllData" ma:web="8cccf656-3787-459c-a0cc-a048ca001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33D754-CF9D-4094-B649-CC2998B8EF55}">
  <ds:schemaRefs>
    <ds:schemaRef ds:uri="http://schemas.microsoft.com/sharepoint/v3"/>
    <ds:schemaRef ds:uri="bb3bbf15-8d13-40d2-8cb9-6023501d5fbb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8cccf656-3787-459c-a0cc-a048ca001fa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b55a666-67fc-440c-9f39-8b2e87e5726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A28CAB-6C05-4770-94EE-23D532DA1D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55a666-67fc-440c-9f39-8b2e87e57261"/>
    <ds:schemaRef ds:uri="bb3bbf15-8d13-40d2-8cb9-6023501d5fbb"/>
    <ds:schemaRef ds:uri="8cccf656-3787-459c-a0cc-a048ca001f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B11764-5DB9-47D4-B2DB-3729ADA866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Cover</vt:lpstr>
      <vt:lpstr>KI</vt:lpstr>
      <vt:lpstr>GU</vt:lpstr>
      <vt:lpstr>RZ</vt:lpstr>
      <vt:lpstr>HG</vt:lpstr>
      <vt:lpstr>LBBG</vt:lpstr>
      <vt:lpstr>PU</vt:lpstr>
      <vt:lpstr>GX</vt:lpstr>
      <vt:lpstr>Cover!_Toc83797562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Macleod</dc:creator>
  <cp:keywords/>
  <dc:description/>
  <cp:lastModifiedBy>U442442</cp:lastModifiedBy>
  <cp:revision/>
  <cp:lastPrinted>2022-12-02T13:31:13Z</cp:lastPrinted>
  <dcterms:created xsi:type="dcterms:W3CDTF">2021-11-03T10:11:18Z</dcterms:created>
  <dcterms:modified xsi:type="dcterms:W3CDTF">2022-12-21T13:20:32Z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0x01010029567559660C1745B8904D6467B84D11</vt:lpwstr>
  </property>
  <property fmtid="{D5CDD505-2E9C-101B-9397-08002B2CF9AE}" pid="3" name="MediaServiceImageTags">
    <vt:lpwstr/>
  </property>
</Properties>
</file>