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cotsconnect-my.sharepoint.com/personal/david_hutchison2_gov_scot/Documents/01 Cases/02 BAE/Govan maint 10731/"/>
    </mc:Choice>
  </mc:AlternateContent>
  <xr:revisionPtr revIDLastSave="0" documentId="8_{8075B889-8043-47EA-8CC8-04225823DC74}" xr6:coauthVersionLast="47" xr6:coauthVersionMax="47" xr10:uidLastSave="{00000000-0000-0000-0000-000000000000}"/>
  <bookViews>
    <workbookView xWindow="-110" yWindow="-110" windowWidth="19420" windowHeight="10420" xr2:uid="{8904A85C-0848-4B2B-8339-89761B9E0A32}"/>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1" l="1"/>
  <c r="D67" i="1"/>
  <c r="D56" i="1"/>
  <c r="D55" i="1"/>
  <c r="D54" i="1"/>
  <c r="D53" i="1"/>
  <c r="D52" i="1"/>
  <c r="D51" i="1"/>
  <c r="D50" i="1"/>
  <c r="D49" i="1"/>
  <c r="D48" i="1"/>
  <c r="D46" i="1"/>
  <c r="D45" i="1"/>
  <c r="D44" i="1"/>
  <c r="D43" i="1"/>
  <c r="D42" i="1"/>
  <c r="D41" i="1"/>
  <c r="D36" i="1"/>
  <c r="D35" i="1"/>
  <c r="D33" i="1"/>
  <c r="D32" i="1"/>
  <c r="D31" i="1"/>
  <c r="D30" i="1"/>
  <c r="D29" i="1"/>
  <c r="D28" i="1"/>
  <c r="D27" i="1"/>
  <c r="D26" i="1"/>
  <c r="D25" i="1"/>
  <c r="D24" i="1"/>
  <c r="D23" i="1"/>
  <c r="D22" i="1"/>
  <c r="D21" i="1"/>
  <c r="D20" i="1"/>
  <c r="D19" i="1"/>
  <c r="D18" i="1"/>
  <c r="D17" i="1"/>
  <c r="D16" i="1"/>
  <c r="D15" i="1"/>
  <c r="D14" i="1"/>
  <c r="F3" i="1"/>
</calcChain>
</file>

<file path=xl/sharedStrings.xml><?xml version="1.0" encoding="utf-8"?>
<sst xmlns="http://schemas.openxmlformats.org/spreadsheetml/2006/main" count="96" uniqueCount="93">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</sst>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3" fontId="0" fillId="2" borderId="3"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Border="1" applyAlignment="1">
      <alignment horizontal="center"/>
    </xf>
    <xf numFmtId="0" fontId="0" fillId="0" borderId="15"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wrapText="1"/>
    </xf>
    <xf numFmtId="2" fontId="0" fillId="0" borderId="16" xfId="0" applyNumberFormat="1" applyBorder="1"/>
    <xf numFmtId="0" fontId="0" fillId="0" borderId="18" xfId="0"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2" fontId="0" fillId="0" borderId="19" xfId="0" applyNumberFormat="1" applyBorder="1"/>
    <xf numFmtId="0" fontId="0" fillId="0" borderId="16" xfId="0" applyBorder="1" applyAlignment="1">
      <alignment horizontal="left"/>
    </xf>
    <xf numFmtId="0" fontId="0" fillId="0" borderId="20" xfId="0" applyBorder="1" applyAlignment="1">
      <alignment horizontal="center" vertical="center"/>
    </xf>
    <xf numFmtId="0" fontId="0" fillId="0" borderId="20" xfId="0" applyBorder="1" applyAlignment="1">
      <alignment horizontal="center"/>
    </xf>
    <xf numFmtId="0" fontId="0" fillId="0" borderId="16" xfId="0" applyBorder="1"/>
    <xf numFmtId="0" fontId="0" fillId="0" borderId="18" xfId="0" applyBorder="1" applyAlignment="1">
      <alignment horizontal="center" vertical="center"/>
    </xf>
    <xf numFmtId="0" fontId="0" fillId="0" borderId="18" xfId="0" applyBorder="1" applyAlignment="1">
      <alignment vertical="center"/>
    </xf>
    <xf numFmtId="0" fontId="0" fillId="0" borderId="21" xfId="0" applyBorder="1"/>
    <xf numFmtId="0" fontId="0" fillId="0" borderId="22" xfId="0"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xf numFmtId="0" fontId="0" fillId="2" borderId="8" xfId="0" applyFill="1" applyBorder="1"/>
    <xf numFmtId="0" fontId="0" fillId="2" borderId="9" xfId="0" applyFill="1" applyBorder="1" applyAlignment="1">
      <alignment horizontal="left" vertical="top" wrapText="1"/>
    </xf>
    <xf numFmtId="0" fontId="0" fillId="2" borderId="0" xfId="0" applyFill="1" applyAlignment="1">
      <alignment horizontal="left" vertical="top"/>
    </xf>
    <xf numFmtId="0" fontId="0" fillId="2" borderId="0" xfId="0" applyFill="1"/>
    <xf numFmtId="0" fontId="0" fillId="2" borderId="10" xfId="0" applyFill="1" applyBorder="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xf numFmtId="0" fontId="0" fillId="2" borderId="13" xfId="0" applyFill="1" applyBorder="1"/>
    <xf numFmtId="0" fontId="0" fillId="3" borderId="17" xfId="0" applyFill="1" applyBorder="1" applyAlignment="1">
      <alignment horizontal="center"/>
    </xf>
  </cellXfs>
  <cellStyles count="1">
    <cellStyle name="Normal" xfId="0" builtinId="0"/>
  </cellStyles>
  <dxfs count="300">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cotsconnect-my.sharepoint.com/personal/david_hutchison2_gov_scot/Documents/01%20Cases/02%20BAE/Govan%20maint%2010731/Pre-Disposal+Sampling+Results+Form%20MAR02167_Govan.xlsx" TargetMode="External"/><Relationship Id="rId1" Type="http://schemas.openxmlformats.org/officeDocument/2006/relationships/externalLinkPath" Target="Pre-Disposal+Sampling+Results+Form%20MAR02167_Gov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Physical_Characteristics"/>
      <sheetName val="Trace Metals &amp; Organotins"/>
      <sheetName val="PAH"/>
      <sheetName val="Organohalogens"/>
      <sheetName val="PR_Details"/>
      <sheetName val="Laboratory 1 Details"/>
      <sheetName val="Laboratory 2 Details"/>
      <sheetName val="Laboratory 3 Details"/>
      <sheetName val="Sheet1"/>
    </sheetNames>
    <sheetDataSet>
      <sheetData sheetId="0"/>
      <sheetData sheetId="1">
        <row r="5">
          <cell r="G5">
            <v>49998</v>
          </cell>
        </row>
        <row r="19">
          <cell r="AA19">
            <v>25.5</v>
          </cell>
          <cell r="AB19">
            <v>0.53</v>
          </cell>
          <cell r="AC19">
            <v>48.82</v>
          </cell>
          <cell r="AD19">
            <v>50.66</v>
          </cell>
        </row>
        <row r="20">
          <cell r="AA20">
            <v>24.8</v>
          </cell>
          <cell r="AB20">
            <v>0</v>
          </cell>
          <cell r="AC20">
            <v>53.23</v>
          </cell>
          <cell r="AD20">
            <v>46.77</v>
          </cell>
        </row>
        <row r="21">
          <cell r="AA21">
            <v>38.4</v>
          </cell>
          <cell r="AB21">
            <v>0.56999999999999995</v>
          </cell>
          <cell r="AC21">
            <v>30.76</v>
          </cell>
          <cell r="AD21">
            <v>68.67</v>
          </cell>
        </row>
        <row r="22">
          <cell r="AA22">
            <v>51</v>
          </cell>
          <cell r="AB22">
            <v>0.98</v>
          </cell>
          <cell r="AC22">
            <v>43.2</v>
          </cell>
          <cell r="AD22">
            <v>55.82</v>
          </cell>
        </row>
        <row r="23">
          <cell r="AA23">
            <v>65.900000000000006</v>
          </cell>
          <cell r="AB23">
            <v>2.5299999999999998</v>
          </cell>
          <cell r="AC23">
            <v>47.27</v>
          </cell>
          <cell r="AD23">
            <v>50.21</v>
          </cell>
        </row>
        <row r="24">
          <cell r="AA24">
            <v>25.1</v>
          </cell>
          <cell r="AB24">
            <v>0.36</v>
          </cell>
          <cell r="AC24">
            <v>47.88</v>
          </cell>
          <cell r="AD24">
            <v>51.77</v>
          </cell>
        </row>
        <row r="25">
          <cell r="AA25">
            <v>49</v>
          </cell>
          <cell r="AB25">
            <v>1.5</v>
          </cell>
          <cell r="AC25">
            <v>25.57</v>
          </cell>
          <cell r="AD25">
            <v>72.930000000000007</v>
          </cell>
        </row>
        <row r="26">
          <cell r="AA26">
            <v>66.599999999999994</v>
          </cell>
          <cell r="AB26">
            <v>1.65</v>
          </cell>
          <cell r="AC26">
            <v>39.93</v>
          </cell>
          <cell r="AD26">
            <v>58.42</v>
          </cell>
        </row>
        <row r="27">
          <cell r="AA27">
            <v>30.5</v>
          </cell>
          <cell r="AB27">
            <v>0</v>
          </cell>
          <cell r="AC27">
            <v>34.020000000000003</v>
          </cell>
          <cell r="AD27">
            <v>65.98</v>
          </cell>
        </row>
        <row r="28">
          <cell r="AA28">
            <v>64.900000000000006</v>
          </cell>
          <cell r="AB28">
            <v>0.94</v>
          </cell>
          <cell r="AC28">
            <v>38.380000000000003</v>
          </cell>
          <cell r="AD28">
            <v>60.68</v>
          </cell>
        </row>
        <row r="29">
          <cell r="AA29">
            <v>59.9</v>
          </cell>
          <cell r="AB29">
            <v>1.1200000000000001</v>
          </cell>
          <cell r="AC29">
            <v>47.23</v>
          </cell>
          <cell r="AD29">
            <v>51.64</v>
          </cell>
        </row>
      </sheetData>
      <sheetData sheetId="2">
        <row r="10">
          <cell r="F10">
            <v>8.5</v>
          </cell>
          <cell r="G10">
            <v>0.74</v>
          </cell>
          <cell r="H10">
            <v>108</v>
          </cell>
          <cell r="I10">
            <v>53.2</v>
          </cell>
          <cell r="J10">
            <v>0.24</v>
          </cell>
          <cell r="K10">
            <v>30</v>
          </cell>
          <cell r="L10">
            <v>85.4</v>
          </cell>
          <cell r="M10">
            <v>238</v>
          </cell>
          <cell r="N10">
            <v>2.58E-2</v>
          </cell>
          <cell r="O10" t="str">
            <v>&lt;0.005</v>
          </cell>
        </row>
        <row r="11">
          <cell r="F11">
            <v>8.6</v>
          </cell>
          <cell r="G11">
            <v>0.84</v>
          </cell>
          <cell r="H11">
            <v>115</v>
          </cell>
          <cell r="I11">
            <v>57.4</v>
          </cell>
          <cell r="J11">
            <v>0.26</v>
          </cell>
          <cell r="K11">
            <v>36.4</v>
          </cell>
          <cell r="L11">
            <v>96.5</v>
          </cell>
          <cell r="M11">
            <v>286</v>
          </cell>
          <cell r="N11" t="str">
            <v>&lt;0.005</v>
          </cell>
          <cell r="O11" t="str">
            <v>&lt;0.005</v>
          </cell>
        </row>
        <row r="12">
          <cell r="F12">
            <v>12.8</v>
          </cell>
          <cell r="G12">
            <v>0.92</v>
          </cell>
          <cell r="H12">
            <v>134</v>
          </cell>
          <cell r="I12">
            <v>62.7</v>
          </cell>
          <cell r="J12">
            <v>0.34</v>
          </cell>
          <cell r="K12">
            <v>30.1</v>
          </cell>
          <cell r="L12">
            <v>107</v>
          </cell>
          <cell r="M12">
            <v>268</v>
          </cell>
          <cell r="N12">
            <v>2.1899999999999999E-2</v>
          </cell>
          <cell r="O12">
            <v>2.1899999999999999E-2</v>
          </cell>
        </row>
        <row r="13">
          <cell r="F13">
            <v>11.7</v>
          </cell>
          <cell r="G13">
            <v>0.82</v>
          </cell>
          <cell r="H13">
            <v>123</v>
          </cell>
          <cell r="I13">
            <v>66.2</v>
          </cell>
          <cell r="J13">
            <v>0.28000000000000003</v>
          </cell>
          <cell r="K13">
            <v>27.7</v>
          </cell>
          <cell r="L13">
            <v>98.2</v>
          </cell>
          <cell r="M13">
            <v>278</v>
          </cell>
          <cell r="N13">
            <v>3.0099999999999998E-2</v>
          </cell>
          <cell r="O13">
            <v>3.0700000000000002E-2</v>
          </cell>
        </row>
        <row r="14">
          <cell r="F14">
            <v>16.600000000000001</v>
          </cell>
          <cell r="G14">
            <v>0.51</v>
          </cell>
          <cell r="H14">
            <v>77.599999999999994</v>
          </cell>
          <cell r="I14">
            <v>36.1</v>
          </cell>
          <cell r="J14">
            <v>0.32</v>
          </cell>
          <cell r="K14">
            <v>22.4</v>
          </cell>
          <cell r="L14">
            <v>62.6</v>
          </cell>
          <cell r="M14">
            <v>154</v>
          </cell>
          <cell r="N14" t="str">
            <v>&lt;0.005</v>
          </cell>
          <cell r="O14" t="str">
            <v>&lt;0.005</v>
          </cell>
        </row>
        <row r="15">
          <cell r="F15">
            <v>10.9</v>
          </cell>
          <cell r="G15">
            <v>0.94</v>
          </cell>
          <cell r="H15">
            <v>136</v>
          </cell>
          <cell r="I15">
            <v>70.900000000000006</v>
          </cell>
          <cell r="J15">
            <v>0.28999999999999998</v>
          </cell>
          <cell r="K15">
            <v>42</v>
          </cell>
          <cell r="L15">
            <v>113</v>
          </cell>
          <cell r="M15">
            <v>325</v>
          </cell>
          <cell r="N15">
            <v>2.3800000000000002E-2</v>
          </cell>
          <cell r="O15" t="str">
            <v>&lt;0.005</v>
          </cell>
        </row>
        <row r="16">
          <cell r="F16">
            <v>7.6</v>
          </cell>
          <cell r="G16">
            <v>0.67</v>
          </cell>
          <cell r="H16">
            <v>83.5</v>
          </cell>
          <cell r="I16">
            <v>44.2</v>
          </cell>
          <cell r="J16">
            <v>0.2</v>
          </cell>
          <cell r="K16">
            <v>33.700000000000003</v>
          </cell>
          <cell r="L16">
            <v>91.2</v>
          </cell>
          <cell r="M16">
            <v>216</v>
          </cell>
          <cell r="N16">
            <v>1.4200000000000001E-2</v>
          </cell>
          <cell r="O16">
            <v>1.03E-2</v>
          </cell>
        </row>
        <row r="17">
          <cell r="F17">
            <v>9.8000000000000007</v>
          </cell>
          <cell r="G17">
            <v>0.56000000000000005</v>
          </cell>
          <cell r="H17">
            <v>78.7</v>
          </cell>
          <cell r="I17">
            <v>40.5</v>
          </cell>
          <cell r="J17">
            <v>0.34</v>
          </cell>
          <cell r="K17">
            <v>24.4</v>
          </cell>
          <cell r="L17">
            <v>71.400000000000006</v>
          </cell>
          <cell r="M17">
            <v>181</v>
          </cell>
          <cell r="N17">
            <v>1.01E-2</v>
          </cell>
          <cell r="O17">
            <v>2.8500000000000001E-2</v>
          </cell>
        </row>
        <row r="18">
          <cell r="F18">
            <v>9.5</v>
          </cell>
          <cell r="G18">
            <v>0.8</v>
          </cell>
          <cell r="H18">
            <v>111</v>
          </cell>
          <cell r="I18">
            <v>55.1</v>
          </cell>
          <cell r="J18">
            <v>0.26</v>
          </cell>
          <cell r="K18">
            <v>32.6</v>
          </cell>
          <cell r="L18">
            <v>99.2</v>
          </cell>
          <cell r="M18">
            <v>263</v>
          </cell>
          <cell r="N18">
            <v>4.0800000000000003E-2</v>
          </cell>
          <cell r="O18" t="str">
            <v>&lt;0.005</v>
          </cell>
        </row>
        <row r="19">
          <cell r="F19">
            <v>12.2</v>
          </cell>
          <cell r="G19">
            <v>0.79</v>
          </cell>
          <cell r="H19">
            <v>116</v>
          </cell>
          <cell r="I19">
            <v>52.1</v>
          </cell>
          <cell r="J19">
            <v>0.31</v>
          </cell>
          <cell r="K19">
            <v>33.9</v>
          </cell>
          <cell r="L19">
            <v>96.8</v>
          </cell>
          <cell r="M19">
            <v>251</v>
          </cell>
          <cell r="N19">
            <v>1.03E-2</v>
          </cell>
          <cell r="O19">
            <v>1.8800000000000001E-2</v>
          </cell>
        </row>
        <row r="20">
          <cell r="F20">
            <v>11.4</v>
          </cell>
          <cell r="G20">
            <v>0.7</v>
          </cell>
          <cell r="H20">
            <v>105</v>
          </cell>
          <cell r="I20">
            <v>46.1</v>
          </cell>
          <cell r="J20">
            <v>0.33</v>
          </cell>
          <cell r="K20">
            <v>24.8</v>
          </cell>
          <cell r="L20">
            <v>85.7</v>
          </cell>
          <cell r="M20">
            <v>216</v>
          </cell>
          <cell r="N20">
            <v>1.2200000000000001E-2</v>
          </cell>
          <cell r="O20">
            <v>0.01</v>
          </cell>
        </row>
      </sheetData>
      <sheetData sheetId="3">
        <row r="35">
          <cell r="F35">
            <v>93.6</v>
          </cell>
          <cell r="G35">
            <v>64.2</v>
          </cell>
          <cell r="H35">
            <v>195</v>
          </cell>
          <cell r="I35">
            <v>657</v>
          </cell>
          <cell r="J35">
            <v>813</v>
          </cell>
          <cell r="K35">
            <v>715</v>
          </cell>
          <cell r="M35">
            <v>635</v>
          </cell>
          <cell r="N35">
            <v>750</v>
          </cell>
          <cell r="S35">
            <v>720</v>
          </cell>
          <cell r="T35">
            <v>126</v>
          </cell>
          <cell r="U35">
            <v>1340</v>
          </cell>
          <cell r="V35">
            <v>116</v>
          </cell>
          <cell r="W35">
            <v>622</v>
          </cell>
          <cell r="X35">
            <v>117</v>
          </cell>
          <cell r="Z35">
            <v>530</v>
          </cell>
          <cell r="AA35">
            <v>1230</v>
          </cell>
          <cell r="AB35">
            <v>1620000</v>
          </cell>
        </row>
        <row r="36">
          <cell r="F36">
            <v>150</v>
          </cell>
          <cell r="G36">
            <v>76.400000000000006</v>
          </cell>
          <cell r="H36">
            <v>267</v>
          </cell>
          <cell r="I36">
            <v>707</v>
          </cell>
          <cell r="J36">
            <v>949</v>
          </cell>
          <cell r="K36">
            <v>911</v>
          </cell>
          <cell r="M36">
            <v>787</v>
          </cell>
          <cell r="N36">
            <v>789</v>
          </cell>
          <cell r="S36">
            <v>826</v>
          </cell>
          <cell r="T36">
            <v>156</v>
          </cell>
          <cell r="U36">
            <v>1400</v>
          </cell>
          <cell r="V36">
            <v>171</v>
          </cell>
          <cell r="W36">
            <v>750</v>
          </cell>
          <cell r="X36">
            <v>193</v>
          </cell>
          <cell r="Z36">
            <v>732</v>
          </cell>
          <cell r="AA36">
            <v>1340</v>
          </cell>
          <cell r="AB36">
            <v>2030000</v>
          </cell>
        </row>
        <row r="37">
          <cell r="F37">
            <v>231</v>
          </cell>
          <cell r="G37">
            <v>116</v>
          </cell>
          <cell r="H37">
            <v>415</v>
          </cell>
          <cell r="I37">
            <v>939</v>
          </cell>
          <cell r="J37">
            <v>1360</v>
          </cell>
          <cell r="K37">
            <v>1280</v>
          </cell>
          <cell r="M37">
            <v>1080</v>
          </cell>
          <cell r="N37">
            <v>1090</v>
          </cell>
          <cell r="S37">
            <v>984</v>
          </cell>
          <cell r="T37">
            <v>223</v>
          </cell>
          <cell r="U37">
            <v>1770</v>
          </cell>
          <cell r="V37">
            <v>282</v>
          </cell>
          <cell r="W37">
            <v>1070</v>
          </cell>
          <cell r="X37">
            <v>343</v>
          </cell>
          <cell r="Z37">
            <v>946</v>
          </cell>
          <cell r="AA37">
            <v>1940</v>
          </cell>
          <cell r="AB37">
            <v>2130000</v>
          </cell>
        </row>
        <row r="38">
          <cell r="F38">
            <v>264</v>
          </cell>
          <cell r="G38">
            <v>80.5</v>
          </cell>
          <cell r="H38">
            <v>408</v>
          </cell>
          <cell r="I38">
            <v>972</v>
          </cell>
          <cell r="J38">
            <v>1150</v>
          </cell>
          <cell r="K38">
            <v>1170</v>
          </cell>
          <cell r="M38">
            <v>1050</v>
          </cell>
          <cell r="N38">
            <v>880</v>
          </cell>
          <cell r="S38">
            <v>1150</v>
          </cell>
          <cell r="T38">
            <v>196</v>
          </cell>
          <cell r="U38">
            <v>1950</v>
          </cell>
          <cell r="V38">
            <v>422</v>
          </cell>
          <cell r="W38">
            <v>848</v>
          </cell>
          <cell r="X38">
            <v>406</v>
          </cell>
          <cell r="Z38">
            <v>1510</v>
          </cell>
          <cell r="AA38">
            <v>2000</v>
          </cell>
          <cell r="AB38">
            <v>1720000</v>
          </cell>
        </row>
        <row r="39">
          <cell r="F39">
            <v>321</v>
          </cell>
          <cell r="G39">
            <v>119</v>
          </cell>
          <cell r="H39">
            <v>380</v>
          </cell>
          <cell r="I39">
            <v>787</v>
          </cell>
          <cell r="J39">
            <v>1120</v>
          </cell>
          <cell r="K39">
            <v>1070</v>
          </cell>
          <cell r="M39">
            <v>945</v>
          </cell>
          <cell r="N39">
            <v>877</v>
          </cell>
          <cell r="S39">
            <v>847</v>
          </cell>
          <cell r="T39">
            <v>187</v>
          </cell>
          <cell r="U39">
            <v>1470</v>
          </cell>
          <cell r="V39">
            <v>295</v>
          </cell>
          <cell r="W39">
            <v>784</v>
          </cell>
          <cell r="X39">
            <v>466</v>
          </cell>
          <cell r="Z39">
            <v>1220</v>
          </cell>
          <cell r="AA39">
            <v>1740</v>
          </cell>
          <cell r="AB39">
            <v>1160000</v>
          </cell>
        </row>
        <row r="40">
          <cell r="F40">
            <v>134</v>
          </cell>
          <cell r="G40">
            <v>85.9</v>
          </cell>
          <cell r="H40">
            <v>234</v>
          </cell>
          <cell r="I40">
            <v>713</v>
          </cell>
          <cell r="J40">
            <v>962</v>
          </cell>
          <cell r="K40">
            <v>927</v>
          </cell>
          <cell r="M40">
            <v>815</v>
          </cell>
          <cell r="N40">
            <v>750</v>
          </cell>
          <cell r="S40">
            <v>794</v>
          </cell>
          <cell r="T40">
            <v>168</v>
          </cell>
          <cell r="U40">
            <v>1370</v>
          </cell>
          <cell r="V40">
            <v>164</v>
          </cell>
          <cell r="W40">
            <v>811</v>
          </cell>
          <cell r="X40">
            <v>197</v>
          </cell>
          <cell r="Z40">
            <v>643</v>
          </cell>
          <cell r="AA40">
            <v>1300</v>
          </cell>
          <cell r="AB40">
            <v>2290000</v>
          </cell>
        </row>
        <row r="41">
          <cell r="F41">
            <v>186</v>
          </cell>
          <cell r="G41">
            <v>55</v>
          </cell>
          <cell r="H41">
            <v>241</v>
          </cell>
          <cell r="I41">
            <v>530</v>
          </cell>
          <cell r="J41">
            <v>659</v>
          </cell>
          <cell r="K41">
            <v>589</v>
          </cell>
          <cell r="M41">
            <v>559</v>
          </cell>
          <cell r="N41">
            <v>515</v>
          </cell>
          <cell r="S41">
            <v>562</v>
          </cell>
          <cell r="T41">
            <v>114</v>
          </cell>
          <cell r="U41">
            <v>1010</v>
          </cell>
          <cell r="V41">
            <v>200</v>
          </cell>
          <cell r="W41">
            <v>522</v>
          </cell>
          <cell r="X41">
            <v>208</v>
          </cell>
          <cell r="Z41">
            <v>667</v>
          </cell>
          <cell r="AA41">
            <v>975</v>
          </cell>
          <cell r="AB41">
            <v>1110000</v>
          </cell>
        </row>
        <row r="42">
          <cell r="F42">
            <v>112</v>
          </cell>
          <cell r="G42">
            <v>34.9</v>
          </cell>
          <cell r="H42">
            <v>142</v>
          </cell>
          <cell r="I42">
            <v>341</v>
          </cell>
          <cell r="J42">
            <v>414</v>
          </cell>
          <cell r="K42">
            <v>443</v>
          </cell>
          <cell r="M42">
            <v>382</v>
          </cell>
          <cell r="N42">
            <v>328</v>
          </cell>
          <cell r="S42">
            <v>395</v>
          </cell>
          <cell r="T42">
            <v>71.099999999999994</v>
          </cell>
          <cell r="U42">
            <v>640</v>
          </cell>
          <cell r="V42">
            <v>121</v>
          </cell>
          <cell r="W42">
            <v>301</v>
          </cell>
          <cell r="X42">
            <v>177</v>
          </cell>
          <cell r="Z42">
            <v>483</v>
          </cell>
          <cell r="AA42">
            <v>847</v>
          </cell>
          <cell r="AB42">
            <v>666000</v>
          </cell>
        </row>
        <row r="43">
          <cell r="F43">
            <v>208</v>
          </cell>
          <cell r="G43">
            <v>123</v>
          </cell>
          <cell r="H43">
            <v>332</v>
          </cell>
          <cell r="I43">
            <v>912</v>
          </cell>
          <cell r="J43">
            <v>1260</v>
          </cell>
          <cell r="K43">
            <v>1230</v>
          </cell>
          <cell r="M43">
            <v>1090</v>
          </cell>
          <cell r="N43">
            <v>988</v>
          </cell>
          <cell r="S43">
            <v>967</v>
          </cell>
          <cell r="T43">
            <v>227</v>
          </cell>
          <cell r="U43">
            <v>1740</v>
          </cell>
          <cell r="V43">
            <v>263</v>
          </cell>
          <cell r="W43">
            <v>1060</v>
          </cell>
          <cell r="X43">
            <v>270</v>
          </cell>
          <cell r="Z43">
            <v>798</v>
          </cell>
          <cell r="AA43">
            <v>1690</v>
          </cell>
          <cell r="AB43">
            <v>2380000</v>
          </cell>
        </row>
        <row r="44">
          <cell r="F44">
            <v>235</v>
          </cell>
          <cell r="G44">
            <v>133</v>
          </cell>
          <cell r="H44">
            <v>360</v>
          </cell>
          <cell r="I44">
            <v>1010</v>
          </cell>
          <cell r="J44">
            <v>1150</v>
          </cell>
          <cell r="K44">
            <v>1070</v>
          </cell>
          <cell r="M44">
            <v>833</v>
          </cell>
          <cell r="N44">
            <v>891</v>
          </cell>
          <cell r="S44">
            <v>980</v>
          </cell>
          <cell r="T44">
            <v>167</v>
          </cell>
          <cell r="U44">
            <v>1470</v>
          </cell>
          <cell r="V44">
            <v>269</v>
          </cell>
          <cell r="W44">
            <v>749</v>
          </cell>
          <cell r="X44">
            <v>308</v>
          </cell>
          <cell r="Z44">
            <v>1070</v>
          </cell>
          <cell r="AA44">
            <v>2080</v>
          </cell>
          <cell r="AB44">
            <v>957000</v>
          </cell>
        </row>
        <row r="45">
          <cell r="F45">
            <v>294</v>
          </cell>
          <cell r="G45">
            <v>111</v>
          </cell>
          <cell r="H45">
            <v>420</v>
          </cell>
          <cell r="I45">
            <v>844</v>
          </cell>
          <cell r="J45">
            <v>1140</v>
          </cell>
          <cell r="K45">
            <v>1080</v>
          </cell>
          <cell r="M45">
            <v>942</v>
          </cell>
          <cell r="N45">
            <v>874</v>
          </cell>
          <cell r="S45">
            <v>913</v>
          </cell>
          <cell r="T45">
            <v>173</v>
          </cell>
          <cell r="U45">
            <v>1630</v>
          </cell>
          <cell r="V45">
            <v>330</v>
          </cell>
          <cell r="W45">
            <v>780</v>
          </cell>
          <cell r="X45">
            <v>373</v>
          </cell>
          <cell r="Z45">
            <v>1240</v>
          </cell>
          <cell r="AA45">
            <v>2050</v>
          </cell>
          <cell r="AB45">
            <v>1300000</v>
          </cell>
        </row>
      </sheetData>
      <sheetData sheetId="4">
        <row r="21">
          <cell r="F21">
            <v>3.88</v>
          </cell>
          <cell r="G21">
            <v>5.76</v>
          </cell>
          <cell r="H21">
            <v>4.2</v>
          </cell>
          <cell r="I21">
            <v>5.17</v>
          </cell>
          <cell r="J21">
            <v>3.43</v>
          </cell>
          <cell r="K21">
            <v>5.33</v>
          </cell>
          <cell r="V21">
            <v>3.26</v>
          </cell>
          <cell r="AE21">
            <v>31.029999999999994</v>
          </cell>
        </row>
        <row r="22">
          <cell r="F22">
            <v>2.96</v>
          </cell>
          <cell r="G22">
            <v>4.1500000000000004</v>
          </cell>
          <cell r="H22">
            <v>3.53</v>
          </cell>
          <cell r="I22">
            <v>3.69</v>
          </cell>
          <cell r="J22">
            <v>2.66</v>
          </cell>
          <cell r="K22">
            <v>4.76</v>
          </cell>
          <cell r="V22">
            <v>3</v>
          </cell>
          <cell r="AE22">
            <v>24.75</v>
          </cell>
        </row>
        <row r="23">
          <cell r="F23">
            <v>8.49</v>
          </cell>
          <cell r="G23">
            <v>12.6</v>
          </cell>
          <cell r="H23">
            <v>7.92</v>
          </cell>
          <cell r="I23">
            <v>8.4700000000000006</v>
          </cell>
          <cell r="J23">
            <v>5.47</v>
          </cell>
          <cell r="K23">
            <v>8.51</v>
          </cell>
          <cell r="V23">
            <v>5.6</v>
          </cell>
          <cell r="AE23">
            <v>57.059999999999995</v>
          </cell>
        </row>
        <row r="24">
          <cell r="F24">
            <v>9.5299999999999994</v>
          </cell>
          <cell r="G24">
            <v>13.2</v>
          </cell>
          <cell r="H24">
            <v>8.48</v>
          </cell>
          <cell r="I24">
            <v>8.4700000000000006</v>
          </cell>
          <cell r="J24">
            <v>6.1</v>
          </cell>
          <cell r="K24">
            <v>9.32</v>
          </cell>
          <cell r="V24">
            <v>5.91</v>
          </cell>
          <cell r="AE24">
            <v>61.010000000000005</v>
          </cell>
        </row>
        <row r="25">
          <cell r="F25">
            <v>3.75</v>
          </cell>
          <cell r="G25">
            <v>4.63</v>
          </cell>
          <cell r="H25">
            <v>3.32</v>
          </cell>
          <cell r="I25">
            <v>3.23</v>
          </cell>
          <cell r="J25">
            <v>2.69</v>
          </cell>
          <cell r="K25">
            <v>3.69</v>
          </cell>
          <cell r="V25">
            <v>2.3199999999999998</v>
          </cell>
          <cell r="AE25">
            <v>23.630000000000003</v>
          </cell>
        </row>
        <row r="26">
          <cell r="F26">
            <v>3.03</v>
          </cell>
          <cell r="G26">
            <v>4.8099999999999996</v>
          </cell>
          <cell r="H26">
            <v>3.52</v>
          </cell>
          <cell r="I26">
            <v>3.57</v>
          </cell>
          <cell r="J26">
            <v>2.77</v>
          </cell>
          <cell r="K26">
            <v>4.49</v>
          </cell>
          <cell r="V26">
            <v>2.84</v>
          </cell>
          <cell r="AE26">
            <v>25.029999999999998</v>
          </cell>
        </row>
        <row r="27">
          <cell r="F27">
            <v>2.52</v>
          </cell>
          <cell r="G27">
            <v>3.64</v>
          </cell>
          <cell r="H27">
            <v>2.95</v>
          </cell>
          <cell r="I27">
            <v>2.71</v>
          </cell>
          <cell r="J27">
            <v>2</v>
          </cell>
          <cell r="K27">
            <v>3.62</v>
          </cell>
          <cell r="V27">
            <v>2.38</v>
          </cell>
          <cell r="AE27">
            <v>19.82</v>
          </cell>
        </row>
        <row r="28">
          <cell r="F28">
            <v>4.47</v>
          </cell>
          <cell r="G28">
            <v>6.07</v>
          </cell>
          <cell r="H28">
            <v>4.49</v>
          </cell>
          <cell r="I28">
            <v>4.3099999999999996</v>
          </cell>
          <cell r="J28">
            <v>3.32</v>
          </cell>
          <cell r="K28">
            <v>3.8</v>
          </cell>
          <cell r="V28">
            <v>3.15</v>
          </cell>
          <cell r="AE28">
            <v>29.61</v>
          </cell>
        </row>
        <row r="29">
          <cell r="F29">
            <v>4.4400000000000004</v>
          </cell>
          <cell r="G29">
            <v>6.03</v>
          </cell>
          <cell r="H29">
            <v>4.91</v>
          </cell>
          <cell r="I29">
            <v>4.68</v>
          </cell>
          <cell r="J29">
            <v>3.17</v>
          </cell>
          <cell r="K29">
            <v>4.9800000000000004</v>
          </cell>
          <cell r="V29">
            <v>3.32</v>
          </cell>
          <cell r="AE29">
            <v>31.530000000000005</v>
          </cell>
        </row>
        <row r="30">
          <cell r="F30">
            <v>4.2699999999999996</v>
          </cell>
          <cell r="G30">
            <v>5.81</v>
          </cell>
          <cell r="H30">
            <v>5</v>
          </cell>
          <cell r="I30">
            <v>5.17</v>
          </cell>
          <cell r="J30">
            <v>5.84</v>
          </cell>
          <cell r="K30">
            <v>5.3</v>
          </cell>
          <cell r="V30">
            <v>4.41</v>
          </cell>
          <cell r="AE30">
            <v>35.799999999999997</v>
          </cell>
        </row>
        <row r="31">
          <cell r="F31">
            <v>4.24</v>
          </cell>
          <cell r="G31">
            <v>6.22</v>
          </cell>
          <cell r="H31">
            <v>4.8499999999999996</v>
          </cell>
          <cell r="I31">
            <v>4.7699999999999996</v>
          </cell>
          <cell r="J31">
            <v>4.04</v>
          </cell>
          <cell r="K31">
            <v>7.01</v>
          </cell>
          <cell r="V31">
            <v>4.96</v>
          </cell>
          <cell r="AE31">
            <v>36.089999999999996</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7EB9-2A74-42DA-8C35-8B2D185F857B}">
  <dimension ref="B1:Q105"/>
  <sheetViews>
    <sheetView tabSelected="1" workbookViewId="0">
      <selection activeCell="F74" sqref="F74"/>
    </sheetView>
  </sheetViews>
  <sheetFormatPr defaultRowHeight="14.5" x14ac:dyDescent="0.35"/>
  <cols>
    <col min="1" max="1" width="2.7265625" customWidth="1"/>
    <col min="2" max="2" width="19.81640625" bestFit="1" customWidth="1"/>
    <col min="3" max="3" width="12.7265625" customWidth="1"/>
  </cols>
  <sheetData>
    <row r="1" spans="2:17" ht="15.5" x14ac:dyDescent="0.35">
      <c r="B1" s="1" t="s">
        <v>0</v>
      </c>
      <c r="C1" s="1"/>
      <c r="D1" s="1"/>
      <c r="E1" s="1"/>
      <c r="F1" s="1"/>
      <c r="G1" s="1"/>
      <c r="H1" s="1"/>
      <c r="I1" s="1"/>
    </row>
    <row r="2" spans="2:17" ht="15" thickBot="1" x14ac:dyDescent="0.4"/>
    <row r="3" spans="2:17" ht="15" thickBot="1" x14ac:dyDescent="0.4">
      <c r="B3" s="2" t="s">
        <v>1</v>
      </c>
      <c r="C3" s="3"/>
      <c r="D3" s="3"/>
      <c r="E3" s="3"/>
      <c r="F3" s="4">
        <f>[1]Physical_Characteristics!G5</f>
        <v>49998</v>
      </c>
      <c r="G3" s="5"/>
      <c r="H3" s="5"/>
      <c r="I3" s="6"/>
      <c r="J3" s="7"/>
      <c r="K3" s="7"/>
    </row>
    <row r="4" spans="2:17" ht="15" thickBot="1" x14ac:dyDescent="0.4">
      <c r="B4" s="8"/>
      <c r="C4" s="8"/>
      <c r="D4" s="9"/>
    </row>
    <row r="5" spans="2:17" x14ac:dyDescent="0.35">
      <c r="B5" s="10" t="s">
        <v>2</v>
      </c>
      <c r="C5" s="11"/>
      <c r="D5" s="11"/>
      <c r="E5" s="12"/>
      <c r="F5" s="12"/>
      <c r="G5" s="12"/>
      <c r="H5" s="12"/>
      <c r="I5" s="12"/>
      <c r="J5" s="12"/>
      <c r="K5" s="12"/>
      <c r="L5" s="12"/>
      <c r="M5" s="12"/>
      <c r="N5" s="12"/>
      <c r="O5" s="12"/>
      <c r="P5" s="12"/>
      <c r="Q5" s="13"/>
    </row>
    <row r="6" spans="2:17" x14ac:dyDescent="0.35">
      <c r="B6" s="14"/>
      <c r="C6" s="15"/>
      <c r="D6" s="15"/>
      <c r="E6" s="16"/>
      <c r="F6" s="16"/>
      <c r="G6" s="16"/>
      <c r="H6" s="16"/>
      <c r="I6" s="16"/>
      <c r="J6" s="16"/>
      <c r="K6" s="16"/>
      <c r="L6" s="16"/>
      <c r="M6" s="16"/>
      <c r="N6" s="16"/>
      <c r="O6" s="16"/>
      <c r="P6" s="16"/>
      <c r="Q6" s="17"/>
    </row>
    <row r="7" spans="2:17" x14ac:dyDescent="0.35">
      <c r="B7" s="14"/>
      <c r="C7" s="15"/>
      <c r="D7" s="15"/>
      <c r="E7" s="16"/>
      <c r="F7" s="16"/>
      <c r="G7" s="16"/>
      <c r="H7" s="16"/>
      <c r="I7" s="16"/>
      <c r="J7" s="16"/>
      <c r="K7" s="16"/>
      <c r="L7" s="16"/>
      <c r="M7" s="16"/>
      <c r="N7" s="16"/>
      <c r="O7" s="16"/>
      <c r="P7" s="16"/>
      <c r="Q7" s="17"/>
    </row>
    <row r="8" spans="2:17" x14ac:dyDescent="0.35">
      <c r="B8" s="14"/>
      <c r="C8" s="15"/>
      <c r="D8" s="15"/>
      <c r="E8" s="16"/>
      <c r="F8" s="16"/>
      <c r="G8" s="16"/>
      <c r="H8" s="16"/>
      <c r="I8" s="16"/>
      <c r="J8" s="16"/>
      <c r="K8" s="16"/>
      <c r="L8" s="16"/>
      <c r="M8" s="16"/>
      <c r="N8" s="16"/>
      <c r="O8" s="16"/>
      <c r="P8" s="16"/>
      <c r="Q8" s="17"/>
    </row>
    <row r="9" spans="2:17" ht="15" thickBot="1" x14ac:dyDescent="0.4">
      <c r="B9" s="18"/>
      <c r="C9" s="19"/>
      <c r="D9" s="19"/>
      <c r="E9" s="20"/>
      <c r="F9" s="20"/>
      <c r="G9" s="20"/>
      <c r="H9" s="20"/>
      <c r="I9" s="20"/>
      <c r="J9" s="20"/>
      <c r="K9" s="20"/>
      <c r="L9" s="20"/>
      <c r="M9" s="20"/>
      <c r="N9" s="20"/>
      <c r="O9" s="20"/>
      <c r="P9" s="20"/>
      <c r="Q9" s="21"/>
    </row>
    <row r="11" spans="2:17" ht="15" thickBot="1" x14ac:dyDescent="0.4">
      <c r="B11" s="22" t="s">
        <v>3</v>
      </c>
    </row>
    <row r="12" spans="2:17" ht="12.75" customHeight="1" x14ac:dyDescent="0.35">
      <c r="B12" s="23" t="s">
        <v>4</v>
      </c>
      <c r="C12" s="24" t="s">
        <v>5</v>
      </c>
      <c r="D12" s="25"/>
      <c r="F12" s="26"/>
      <c r="G12" s="26"/>
    </row>
    <row r="13" spans="2:17" ht="15" thickBot="1" x14ac:dyDescent="0.4">
      <c r="B13" s="27"/>
      <c r="C13" s="28"/>
      <c r="D13" s="25"/>
      <c r="F13" s="26"/>
      <c r="G13" s="26"/>
    </row>
    <row r="14" spans="2:17" x14ac:dyDescent="0.35">
      <c r="B14" s="29" t="s">
        <v>6</v>
      </c>
      <c r="C14" s="30" t="s">
        <v>7</v>
      </c>
      <c r="D14" s="31">
        <f>AVERAGE([1]Physical_Characteristics!AA19:AA29)</f>
        <v>45.599999999999994</v>
      </c>
    </row>
    <row r="15" spans="2:17" x14ac:dyDescent="0.35">
      <c r="B15" s="29" t="s">
        <v>8</v>
      </c>
      <c r="C15" s="30" t="s">
        <v>7</v>
      </c>
      <c r="D15" s="32">
        <f>AVERAGE([1]Physical_Characteristics!AB19:AB29)</f>
        <v>0.92545454545454542</v>
      </c>
    </row>
    <row r="16" spans="2:17" x14ac:dyDescent="0.35">
      <c r="B16" s="29" t="s">
        <v>9</v>
      </c>
      <c r="C16" s="30" t="s">
        <v>7</v>
      </c>
      <c r="D16" s="32">
        <f>AVERAGE([1]Physical_Characteristics!AC19:AC29)</f>
        <v>41.480909090909094</v>
      </c>
    </row>
    <row r="17" spans="2:4" x14ac:dyDescent="0.35">
      <c r="B17" s="33" t="s">
        <v>10</v>
      </c>
      <c r="C17" s="30" t="s">
        <v>7</v>
      </c>
      <c r="D17" s="32">
        <f>AVERAGE([1]Physical_Characteristics!AD19:AD29)</f>
        <v>57.595454545454544</v>
      </c>
    </row>
    <row r="18" spans="2:4" x14ac:dyDescent="0.35">
      <c r="B18" s="34" t="s">
        <v>11</v>
      </c>
      <c r="C18" s="35" t="s">
        <v>12</v>
      </c>
      <c r="D18" s="32">
        <f>AVERAGE('[1]Trace Metals &amp; Organotins'!F10:F20)</f>
        <v>10.872727272727273</v>
      </c>
    </row>
    <row r="19" spans="2:4" x14ac:dyDescent="0.35">
      <c r="B19" s="34" t="s">
        <v>13</v>
      </c>
      <c r="C19" s="35"/>
      <c r="D19" s="56">
        <f>AVERAGE('[1]Trace Metals &amp; Organotins'!G10:G20)</f>
        <v>0.75363636363636355</v>
      </c>
    </row>
    <row r="20" spans="2:4" x14ac:dyDescent="0.35">
      <c r="B20" s="34" t="s">
        <v>14</v>
      </c>
      <c r="C20" s="35"/>
      <c r="D20" s="56">
        <f>AVERAGE('[1]Trace Metals &amp; Organotins'!H10:H20)</f>
        <v>107.9818181818182</v>
      </c>
    </row>
    <row r="21" spans="2:4" x14ac:dyDescent="0.35">
      <c r="B21" s="34" t="s">
        <v>15</v>
      </c>
      <c r="C21" s="35"/>
      <c r="D21" s="56">
        <f>AVERAGE('[1]Trace Metals &amp; Organotins'!I10:I20)</f>
        <v>53.136363636363633</v>
      </c>
    </row>
    <row r="22" spans="2:4" x14ac:dyDescent="0.35">
      <c r="B22" s="34" t="s">
        <v>16</v>
      </c>
      <c r="C22" s="35"/>
      <c r="D22" s="56">
        <f>AVERAGE('[1]Trace Metals &amp; Organotins'!J10:J20)</f>
        <v>0.28818181818181821</v>
      </c>
    </row>
    <row r="23" spans="2:4" x14ac:dyDescent="0.35">
      <c r="B23" s="34" t="s">
        <v>17</v>
      </c>
      <c r="C23" s="35"/>
      <c r="D23" s="56">
        <f>AVERAGE('[1]Trace Metals &amp; Organotins'!K10:K20)</f>
        <v>30.727272727272727</v>
      </c>
    </row>
    <row r="24" spans="2:4" x14ac:dyDescent="0.35">
      <c r="B24" s="34" t="s">
        <v>18</v>
      </c>
      <c r="C24" s="35"/>
      <c r="D24" s="56">
        <f>AVERAGE('[1]Trace Metals &amp; Organotins'!L10:L20)</f>
        <v>91.545454545454561</v>
      </c>
    </row>
    <row r="25" spans="2:4" x14ac:dyDescent="0.35">
      <c r="B25" s="34" t="s">
        <v>19</v>
      </c>
      <c r="C25" s="35"/>
      <c r="D25" s="56">
        <f>AVERAGE('[1]Trace Metals &amp; Organotins'!M10:M20)</f>
        <v>243.27272727272728</v>
      </c>
    </row>
    <row r="26" spans="2:4" x14ac:dyDescent="0.35">
      <c r="B26" s="34" t="s">
        <v>20</v>
      </c>
      <c r="C26" s="36"/>
      <c r="D26" s="32">
        <f>AVERAGE('[1]Trace Metals &amp; Organotins'!N10:N20)</f>
        <v>2.1022222222222223E-2</v>
      </c>
    </row>
    <row r="27" spans="2:4" x14ac:dyDescent="0.35">
      <c r="B27" s="34" t="s">
        <v>21</v>
      </c>
      <c r="C27" s="36"/>
      <c r="D27" s="32">
        <f>AVERAGE('[1]Trace Metals &amp; Organotins'!O10:O20)</f>
        <v>2.003333333333333E-2</v>
      </c>
    </row>
    <row r="28" spans="2:4" x14ac:dyDescent="0.35">
      <c r="B28" s="37" t="s">
        <v>22</v>
      </c>
      <c r="C28" s="38" t="s">
        <v>23</v>
      </c>
      <c r="D28" s="56">
        <f>AVERAGE([1]PAH!F35:F45)</f>
        <v>202.6</v>
      </c>
    </row>
    <row r="29" spans="2:4" x14ac:dyDescent="0.35">
      <c r="B29" s="37" t="s">
        <v>24</v>
      </c>
      <c r="C29" s="39"/>
      <c r="D29" s="32">
        <f>AVERAGE([1]PAH!G35:G45)</f>
        <v>90.809090909090912</v>
      </c>
    </row>
    <row r="30" spans="2:4" x14ac:dyDescent="0.35">
      <c r="B30" s="37" t="s">
        <v>25</v>
      </c>
      <c r="C30" s="39"/>
      <c r="D30" s="56">
        <f>AVERAGE([1]PAH!H35:H45)</f>
        <v>308.54545454545456</v>
      </c>
    </row>
    <row r="31" spans="2:4" x14ac:dyDescent="0.35">
      <c r="B31" s="37" t="s">
        <v>26</v>
      </c>
      <c r="C31" s="39"/>
      <c r="D31" s="56">
        <f>AVERAGE([1]PAH!I35:I45)</f>
        <v>764.72727272727275</v>
      </c>
    </row>
    <row r="32" spans="2:4" x14ac:dyDescent="0.35">
      <c r="B32" s="37" t="s">
        <v>27</v>
      </c>
      <c r="C32" s="39"/>
      <c r="D32" s="56">
        <f>AVERAGE([1]PAH!J35:J45)</f>
        <v>997.90909090909088</v>
      </c>
    </row>
    <row r="33" spans="2:4" x14ac:dyDescent="0.35">
      <c r="B33" s="37" t="s">
        <v>28</v>
      </c>
      <c r="C33" s="39"/>
      <c r="D33" s="56">
        <f>AVERAGE([1]PAH!K35:K45)</f>
        <v>953.18181818181813</v>
      </c>
    </row>
    <row r="34" spans="2:4" x14ac:dyDescent="0.35">
      <c r="B34" s="37" t="s">
        <v>29</v>
      </c>
      <c r="C34" s="39"/>
      <c r="D34" s="32"/>
    </row>
    <row r="35" spans="2:4" x14ac:dyDescent="0.35">
      <c r="B35" s="37" t="s">
        <v>30</v>
      </c>
      <c r="C35" s="39"/>
      <c r="D35" s="56">
        <f>AVERAGE([1]PAH!M35:M45)</f>
        <v>828.90909090909088</v>
      </c>
    </row>
    <row r="36" spans="2:4" x14ac:dyDescent="0.35">
      <c r="B36" s="37" t="s">
        <v>31</v>
      </c>
      <c r="C36" s="39"/>
      <c r="D36" s="56">
        <f>AVERAGE([1]PAH!N35:N45)</f>
        <v>793.81818181818187</v>
      </c>
    </row>
    <row r="37" spans="2:4" x14ac:dyDescent="0.35">
      <c r="B37" s="37" t="s">
        <v>32</v>
      </c>
      <c r="C37" s="39"/>
      <c r="D37" s="32"/>
    </row>
    <row r="38" spans="2:4" x14ac:dyDescent="0.35">
      <c r="B38" s="37" t="s">
        <v>33</v>
      </c>
      <c r="C38" s="39"/>
      <c r="D38" s="32"/>
    </row>
    <row r="39" spans="2:4" x14ac:dyDescent="0.35">
      <c r="B39" s="37" t="s">
        <v>34</v>
      </c>
      <c r="C39" s="39"/>
      <c r="D39" s="32"/>
    </row>
    <row r="40" spans="2:4" x14ac:dyDescent="0.35">
      <c r="B40" s="37" t="s">
        <v>35</v>
      </c>
      <c r="C40" s="39"/>
      <c r="D40" s="32"/>
    </row>
    <row r="41" spans="2:4" x14ac:dyDescent="0.35">
      <c r="B41" s="37" t="s">
        <v>36</v>
      </c>
      <c r="C41" s="39"/>
      <c r="D41" s="56">
        <f>AVERAGE([1]PAH!S35:S45)</f>
        <v>830.72727272727275</v>
      </c>
    </row>
    <row r="42" spans="2:4" x14ac:dyDescent="0.35">
      <c r="B42" s="37" t="s">
        <v>37</v>
      </c>
      <c r="C42" s="39"/>
      <c r="D42" s="56">
        <f>AVERAGE([1]PAH!T35:T45)</f>
        <v>164.37272727272727</v>
      </c>
    </row>
    <row r="43" spans="2:4" x14ac:dyDescent="0.35">
      <c r="B43" s="37" t="s">
        <v>38</v>
      </c>
      <c r="C43" s="39"/>
      <c r="D43" s="56">
        <f>AVERAGE([1]PAH!U35:U45)</f>
        <v>1435.4545454545455</v>
      </c>
    </row>
    <row r="44" spans="2:4" x14ac:dyDescent="0.35">
      <c r="B44" s="37" t="s">
        <v>39</v>
      </c>
      <c r="C44" s="39"/>
      <c r="D44" s="56">
        <f>AVERAGE([1]PAH!V35:V45)</f>
        <v>239.36363636363637</v>
      </c>
    </row>
    <row r="45" spans="2:4" x14ac:dyDescent="0.35">
      <c r="B45" s="37" t="s">
        <v>40</v>
      </c>
      <c r="C45" s="39"/>
      <c r="D45" s="56">
        <f>AVERAGE([1]PAH!W35:W45)</f>
        <v>754.27272727272725</v>
      </c>
    </row>
    <row r="46" spans="2:4" x14ac:dyDescent="0.35">
      <c r="B46" s="37" t="s">
        <v>41</v>
      </c>
      <c r="C46" s="39"/>
      <c r="D46" s="56">
        <f>AVERAGE([1]PAH!X35:X45)</f>
        <v>278</v>
      </c>
    </row>
    <row r="47" spans="2:4" x14ac:dyDescent="0.35">
      <c r="B47" s="37" t="s">
        <v>42</v>
      </c>
      <c r="C47" s="39"/>
      <c r="D47" s="32"/>
    </row>
    <row r="48" spans="2:4" x14ac:dyDescent="0.35">
      <c r="B48" s="37" t="s">
        <v>43</v>
      </c>
      <c r="C48" s="39"/>
      <c r="D48" s="56">
        <f>AVERAGE([1]PAH!Z35:Z45)</f>
        <v>894.4545454545455</v>
      </c>
    </row>
    <row r="49" spans="2:4" x14ac:dyDescent="0.35">
      <c r="B49" s="37" t="s">
        <v>44</v>
      </c>
      <c r="C49" s="39"/>
      <c r="D49" s="56">
        <f>AVERAGE([1]PAH!AA35:AA45)</f>
        <v>1562.909090909091</v>
      </c>
    </row>
    <row r="50" spans="2:4" x14ac:dyDescent="0.35">
      <c r="B50" s="37" t="s">
        <v>45</v>
      </c>
      <c r="C50" s="39"/>
      <c r="D50" s="56">
        <f>AVERAGE([1]PAH!AB35:AB45)</f>
        <v>1578454.5454545454</v>
      </c>
    </row>
    <row r="51" spans="2:4" x14ac:dyDescent="0.35">
      <c r="B51" s="37" t="s">
        <v>46</v>
      </c>
      <c r="C51" s="39"/>
      <c r="D51" s="32">
        <f>AVERAGE([1]Organohalogens!F21:F31)</f>
        <v>4.6890909090909094</v>
      </c>
    </row>
    <row r="52" spans="2:4" x14ac:dyDescent="0.35">
      <c r="B52" s="37" t="s">
        <v>47</v>
      </c>
      <c r="C52" s="39"/>
      <c r="D52" s="32">
        <f>AVERAGE([1]Organohalogens!G21:G31)</f>
        <v>6.6290909090909089</v>
      </c>
    </row>
    <row r="53" spans="2:4" x14ac:dyDescent="0.35">
      <c r="B53" s="37" t="s">
        <v>48</v>
      </c>
      <c r="C53" s="39"/>
      <c r="D53" s="32">
        <f>AVERAGE([1]Organohalogens!H21:H31)</f>
        <v>4.8336363636363648</v>
      </c>
    </row>
    <row r="54" spans="2:4" x14ac:dyDescent="0.35">
      <c r="B54" s="37" t="s">
        <v>49</v>
      </c>
      <c r="C54" s="39"/>
      <c r="D54" s="32">
        <f>AVERAGE([1]Organohalogens!I21:I31)</f>
        <v>4.9309090909090907</v>
      </c>
    </row>
    <row r="55" spans="2:4" x14ac:dyDescent="0.35">
      <c r="B55" s="37" t="s">
        <v>50</v>
      </c>
      <c r="C55" s="39"/>
      <c r="D55" s="32">
        <f>AVERAGE([1]Organohalogens!J21:J31)</f>
        <v>3.771818181818182</v>
      </c>
    </row>
    <row r="56" spans="2:4" x14ac:dyDescent="0.35">
      <c r="B56" s="37" t="s">
        <v>51</v>
      </c>
      <c r="C56" s="39"/>
      <c r="D56" s="32">
        <f>AVERAGE([1]Organohalogens!K21:K31)</f>
        <v>5.5281818181818174</v>
      </c>
    </row>
    <row r="57" spans="2:4" x14ac:dyDescent="0.35">
      <c r="B57" s="37" t="s">
        <v>52</v>
      </c>
      <c r="C57" s="39"/>
      <c r="D57" s="32"/>
    </row>
    <row r="58" spans="2:4" x14ac:dyDescent="0.35">
      <c r="B58" s="37" t="s">
        <v>53</v>
      </c>
      <c r="C58" s="39"/>
      <c r="D58" s="32"/>
    </row>
    <row r="59" spans="2:4" x14ac:dyDescent="0.35">
      <c r="B59" s="37" t="s">
        <v>54</v>
      </c>
      <c r="C59" s="39"/>
      <c r="D59" s="32"/>
    </row>
    <row r="60" spans="2:4" x14ac:dyDescent="0.35">
      <c r="B60" s="37" t="s">
        <v>55</v>
      </c>
      <c r="C60" s="39"/>
      <c r="D60" s="32"/>
    </row>
    <row r="61" spans="2:4" x14ac:dyDescent="0.35">
      <c r="B61" s="37" t="s">
        <v>56</v>
      </c>
      <c r="C61" s="39"/>
      <c r="D61" s="32"/>
    </row>
    <row r="62" spans="2:4" x14ac:dyDescent="0.35">
      <c r="B62" s="37" t="s">
        <v>57</v>
      </c>
      <c r="C62" s="39"/>
      <c r="D62" s="32"/>
    </row>
    <row r="63" spans="2:4" x14ac:dyDescent="0.35">
      <c r="B63" s="37" t="s">
        <v>58</v>
      </c>
      <c r="C63" s="39"/>
      <c r="D63" s="32"/>
    </row>
    <row r="64" spans="2:4" x14ac:dyDescent="0.35">
      <c r="B64" s="37" t="s">
        <v>59</v>
      </c>
      <c r="C64" s="39"/>
      <c r="D64" s="32"/>
    </row>
    <row r="65" spans="2:4" x14ac:dyDescent="0.35">
      <c r="B65" s="37" t="s">
        <v>60</v>
      </c>
      <c r="C65" s="39"/>
      <c r="D65" s="32"/>
    </row>
    <row r="66" spans="2:4" x14ac:dyDescent="0.35">
      <c r="B66" s="37" t="s">
        <v>61</v>
      </c>
      <c r="C66" s="39"/>
      <c r="D66" s="32"/>
    </row>
    <row r="67" spans="2:4" x14ac:dyDescent="0.35">
      <c r="B67" s="37" t="s">
        <v>62</v>
      </c>
      <c r="C67" s="39"/>
      <c r="D67" s="32">
        <f>AVERAGE([1]Organohalogens!V21:V31)</f>
        <v>3.7409090909090907</v>
      </c>
    </row>
    <row r="68" spans="2:4" x14ac:dyDescent="0.35">
      <c r="B68" s="37" t="s">
        <v>63</v>
      </c>
      <c r="C68" s="39"/>
      <c r="D68" s="32"/>
    </row>
    <row r="69" spans="2:4" x14ac:dyDescent="0.35">
      <c r="B69" s="37" t="s">
        <v>64</v>
      </c>
      <c r="C69" s="39"/>
      <c r="D69" s="32"/>
    </row>
    <row r="70" spans="2:4" x14ac:dyDescent="0.35">
      <c r="B70" s="37" t="s">
        <v>65</v>
      </c>
      <c r="C70" s="39"/>
      <c r="D70" s="32"/>
    </row>
    <row r="71" spans="2:4" x14ac:dyDescent="0.35">
      <c r="B71" s="37" t="s">
        <v>66</v>
      </c>
      <c r="C71" s="39"/>
      <c r="D71" s="32"/>
    </row>
    <row r="72" spans="2:4" x14ac:dyDescent="0.35">
      <c r="B72" s="37" t="s">
        <v>67</v>
      </c>
      <c r="C72" s="39"/>
      <c r="D72" s="32"/>
    </row>
    <row r="73" spans="2:4" x14ac:dyDescent="0.35">
      <c r="B73" s="37" t="s">
        <v>68</v>
      </c>
      <c r="C73" s="39"/>
      <c r="D73" s="32"/>
    </row>
    <row r="74" spans="2:4" x14ac:dyDescent="0.35">
      <c r="B74" s="37" t="s">
        <v>69</v>
      </c>
      <c r="C74" s="39"/>
      <c r="D74" s="32"/>
    </row>
    <row r="75" spans="2:4" x14ac:dyDescent="0.35">
      <c r="B75" s="37" t="s">
        <v>70</v>
      </c>
      <c r="C75" s="39"/>
      <c r="D75" s="32"/>
    </row>
    <row r="76" spans="2:4" x14ac:dyDescent="0.35">
      <c r="B76" s="37" t="s">
        <v>71</v>
      </c>
      <c r="C76" s="39"/>
      <c r="D76" s="56">
        <f>AVERAGE([1]Organohalogens!AE21:AE31)</f>
        <v>34.123636363636365</v>
      </c>
    </row>
    <row r="77" spans="2:4" x14ac:dyDescent="0.35">
      <c r="B77" s="37" t="s">
        <v>72</v>
      </c>
      <c r="C77" s="39"/>
      <c r="D77" s="32"/>
    </row>
    <row r="78" spans="2:4" x14ac:dyDescent="0.35">
      <c r="B78" s="37" t="s">
        <v>73</v>
      </c>
      <c r="C78" s="39"/>
      <c r="D78" s="32"/>
    </row>
    <row r="79" spans="2:4" x14ac:dyDescent="0.35">
      <c r="B79" s="37" t="s">
        <v>74</v>
      </c>
      <c r="C79" s="39"/>
      <c r="D79" s="32"/>
    </row>
    <row r="80" spans="2:4" x14ac:dyDescent="0.35">
      <c r="B80" s="37" t="s">
        <v>75</v>
      </c>
      <c r="C80" s="39"/>
      <c r="D80" s="32"/>
    </row>
    <row r="81" spans="2:4" x14ac:dyDescent="0.35">
      <c r="B81" s="37" t="s">
        <v>76</v>
      </c>
      <c r="C81" s="39"/>
      <c r="D81" s="32"/>
    </row>
    <row r="82" spans="2:4" x14ac:dyDescent="0.35">
      <c r="B82" s="37" t="s">
        <v>77</v>
      </c>
      <c r="C82" s="39"/>
      <c r="D82" s="32"/>
    </row>
    <row r="83" spans="2:4" x14ac:dyDescent="0.35">
      <c r="B83" s="37" t="s">
        <v>78</v>
      </c>
      <c r="C83" s="39"/>
      <c r="D83" s="32"/>
    </row>
    <row r="84" spans="2:4" x14ac:dyDescent="0.35">
      <c r="B84" s="37" t="s">
        <v>79</v>
      </c>
      <c r="C84" s="39"/>
      <c r="D84" s="32"/>
    </row>
    <row r="85" spans="2:4" x14ac:dyDescent="0.35">
      <c r="B85" s="37" t="s">
        <v>80</v>
      </c>
      <c r="C85" s="39"/>
      <c r="D85" s="32"/>
    </row>
    <row r="86" spans="2:4" x14ac:dyDescent="0.35">
      <c r="B86" s="37" t="s">
        <v>81</v>
      </c>
      <c r="C86" s="39"/>
      <c r="D86" s="32"/>
    </row>
    <row r="87" spans="2:4" x14ac:dyDescent="0.35">
      <c r="B87" s="37" t="s">
        <v>82</v>
      </c>
      <c r="C87" s="39"/>
      <c r="D87" s="32"/>
    </row>
    <row r="88" spans="2:4" x14ac:dyDescent="0.35">
      <c r="B88" s="37" t="s">
        <v>83</v>
      </c>
      <c r="C88" s="39"/>
      <c r="D88" s="32"/>
    </row>
    <row r="89" spans="2:4" x14ac:dyDescent="0.35">
      <c r="B89" s="37" t="s">
        <v>84</v>
      </c>
      <c r="C89" s="39"/>
      <c r="D89" s="32"/>
    </row>
    <row r="90" spans="2:4" x14ac:dyDescent="0.35">
      <c r="B90" s="37" t="s">
        <v>85</v>
      </c>
      <c r="C90" s="39"/>
      <c r="D90" s="32"/>
    </row>
    <row r="91" spans="2:4" x14ac:dyDescent="0.35">
      <c r="B91" s="37" t="s">
        <v>86</v>
      </c>
      <c r="C91" s="39"/>
      <c r="D91" s="32"/>
    </row>
    <row r="92" spans="2:4" x14ac:dyDescent="0.35">
      <c r="B92" s="37" t="s">
        <v>87</v>
      </c>
      <c r="C92" s="39"/>
      <c r="D92" s="32"/>
    </row>
    <row r="93" spans="2:4" x14ac:dyDescent="0.35">
      <c r="B93" s="37" t="s">
        <v>88</v>
      </c>
      <c r="C93" s="39"/>
      <c r="D93" s="32"/>
    </row>
    <row r="94" spans="2:4" x14ac:dyDescent="0.35">
      <c r="B94" s="37" t="s">
        <v>89</v>
      </c>
      <c r="C94" s="39"/>
      <c r="D94" s="32"/>
    </row>
    <row r="95" spans="2:4" x14ac:dyDescent="0.35">
      <c r="B95" s="37" t="s">
        <v>90</v>
      </c>
      <c r="C95" s="39"/>
      <c r="D95" s="32"/>
    </row>
    <row r="96" spans="2:4" ht="15" thickBot="1" x14ac:dyDescent="0.4">
      <c r="B96" s="40" t="s">
        <v>91</v>
      </c>
      <c r="C96" s="41"/>
      <c r="D96" s="42"/>
    </row>
    <row r="97" spans="2:9" ht="15" thickBot="1" x14ac:dyDescent="0.4"/>
    <row r="98" spans="2:9" x14ac:dyDescent="0.35">
      <c r="B98" s="43" t="s">
        <v>92</v>
      </c>
      <c r="C98" s="44"/>
      <c r="D98" s="44"/>
      <c r="E98" s="45"/>
      <c r="F98" s="45"/>
      <c r="G98" s="45"/>
      <c r="H98" s="45"/>
      <c r="I98" s="46"/>
    </row>
    <row r="99" spans="2:9" x14ac:dyDescent="0.35">
      <c r="B99" s="47"/>
      <c r="C99" s="48"/>
      <c r="D99" s="48"/>
      <c r="E99" s="49"/>
      <c r="F99" s="49"/>
      <c r="G99" s="49"/>
      <c r="H99" s="49"/>
      <c r="I99" s="50"/>
    </row>
    <row r="100" spans="2:9" x14ac:dyDescent="0.35">
      <c r="B100" s="47"/>
      <c r="C100" s="48"/>
      <c r="D100" s="48"/>
      <c r="E100" s="49"/>
      <c r="F100" s="49"/>
      <c r="G100" s="49"/>
      <c r="H100" s="49"/>
      <c r="I100" s="50"/>
    </row>
    <row r="101" spans="2:9" x14ac:dyDescent="0.35">
      <c r="B101" s="47"/>
      <c r="C101" s="48"/>
      <c r="D101" s="48"/>
      <c r="E101" s="49"/>
      <c r="F101" s="49"/>
      <c r="G101" s="49"/>
      <c r="H101" s="49"/>
      <c r="I101" s="50"/>
    </row>
    <row r="102" spans="2:9" x14ac:dyDescent="0.35">
      <c r="B102" s="51"/>
      <c r="C102" s="48"/>
      <c r="D102" s="48"/>
      <c r="E102" s="49"/>
      <c r="F102" s="49"/>
      <c r="G102" s="49"/>
      <c r="H102" s="49"/>
      <c r="I102" s="50"/>
    </row>
    <row r="103" spans="2:9" x14ac:dyDescent="0.35">
      <c r="B103" s="51"/>
      <c r="C103" s="48"/>
      <c r="D103" s="48"/>
      <c r="E103" s="49"/>
      <c r="F103" s="49"/>
      <c r="G103" s="49"/>
      <c r="H103" s="49"/>
      <c r="I103" s="50"/>
    </row>
    <row r="104" spans="2:9" x14ac:dyDescent="0.35">
      <c r="B104" s="51"/>
      <c r="C104" s="48"/>
      <c r="D104" s="48"/>
      <c r="E104" s="49"/>
      <c r="F104" s="49"/>
      <c r="G104" s="49"/>
      <c r="H104" s="49"/>
      <c r="I104" s="50"/>
    </row>
    <row r="105" spans="2:9" ht="15" thickBot="1" x14ac:dyDescent="0.4">
      <c r="B105" s="52"/>
      <c r="C105" s="53"/>
      <c r="D105" s="53"/>
      <c r="E105" s="54"/>
      <c r="F105" s="54"/>
      <c r="G105" s="54"/>
      <c r="H105" s="54"/>
      <c r="I105" s="55"/>
    </row>
  </sheetData>
  <protectedRanges>
    <protectedRange sqref="F3 B98 D14:D96" name="Range1_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9" priority="24" operator="greaterThanOrEqual">
      <formula>70</formula>
    </cfRule>
    <cfRule type="cellIs" dxfId="248" priority="25" operator="greaterThanOrEqual">
      <formula>20</formula>
    </cfRule>
  </conditionalFormatting>
  <conditionalFormatting sqref="D18 D26:D27 D51:D75 D47 D37:D40 D34 D29">
    <cfRule type="containsText" dxfId="247" priority="3" operator="containsText" text="&lt;">
      <formula>NOT(ISERROR(SEARCH("&lt;",D18)))</formula>
    </cfRule>
  </conditionalFormatting>
  <conditionalFormatting sqref="D26">
    <cfRule type="cellIs" dxfId="234" priority="10" operator="greaterThanOrEqual">
      <formula>1</formula>
    </cfRule>
    <cfRule type="cellIs" dxfId="233" priority="11" operator="greaterThanOrEqual">
      <formula>0.1</formula>
    </cfRule>
  </conditionalFormatting>
  <conditionalFormatting sqref="D27">
    <cfRule type="cellIs" dxfId="232" priority="4" operator="greaterThanOrEqual">
      <formula>0.5</formula>
    </cfRule>
    <cfRule type="cellIs" dxfId="231" priority="7" operator="greaterThanOrEqual">
      <formula>0.1</formula>
    </cfRule>
  </conditionalFormatting>
  <conditionalFormatting sqref="D29 D37:D40 D34">
    <cfRule type="cellIs" dxfId="230" priority="9" operator="greaterThanOrEqual">
      <formula>100</formula>
    </cfRule>
  </conditionalFormatting>
  <conditionalFormatting sqref="D47">
    <cfRule type="cellIs" dxfId="228" priority="8" operator="greaterThanOrEqual">
      <formula>100</formula>
    </cfRule>
  </conditionalFormatting>
  <conditionalFormatting sqref="D51:D75">
    <cfRule type="cellIs" dxfId="226" priority="1" operator="greaterThanOrEqual">
      <formula>180</formula>
    </cfRule>
    <cfRule type="cellIs" dxfId="225" priority="2" operator="greaterThanOrEqual">
      <formula>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Hutchison</dc:creator>
  <cp:lastModifiedBy>David Hutchison</cp:lastModifiedBy>
  <dcterms:created xsi:type="dcterms:W3CDTF">2024-05-22T09:48:36Z</dcterms:created>
  <dcterms:modified xsi:type="dcterms:W3CDTF">2024-05-22T09:53:23Z</dcterms:modified>
</cp:coreProperties>
</file>